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autoCompressPictures="0" defaultThemeVersion="124226"/>
  <mc:AlternateContent xmlns:mc="http://schemas.openxmlformats.org/markup-compatibility/2006">
    <mc:Choice Requires="x15">
      <x15ac:absPath xmlns:x15ac="http://schemas.microsoft.com/office/spreadsheetml/2010/11/ac" url="C:\Users\awdre\OneDrive\Documents\USAID ACHIEVE\"/>
    </mc:Choice>
  </mc:AlternateContent>
  <xr:revisionPtr revIDLastSave="0" documentId="8_{42EC0D62-3EB1-4537-9459-4194762B8D81}" xr6:coauthVersionLast="47" xr6:coauthVersionMax="47" xr10:uidLastSave="{00000000-0000-0000-0000-000000000000}"/>
  <bookViews>
    <workbookView xWindow="-108" yWindow="-108" windowWidth="23256" windowHeight="13896" tabRatio="599" firstSheet="2" activeTab="3" xr2:uid="{00000000-000D-0000-FFFF-FFFF00000000}"/>
  </bookViews>
  <sheets>
    <sheet name="CPP Risk Profile" sheetId="24" r:id="rId1"/>
    <sheet name="   Summary   " sheetId="16" r:id="rId2"/>
    <sheet name="Standard 1 Setting Policy" sheetId="5" r:id="rId3"/>
    <sheet name="Standard 2 Organising Staff" sheetId="7" r:id="rId4"/>
    <sheet name="Standard 3 Planning &amp; Implement" sheetId="8" r:id="rId5"/>
    <sheet name="Standard 4 Monitoring &amp; Review" sheetId="9" r:id="rId6"/>
  </sheets>
  <definedNames>
    <definedName name="_ftn1" localSheetId="1">'   Summary   '!#REF!</definedName>
    <definedName name="_ftn1" localSheetId="2">'Standard 1 Setting Policy'!#REF!</definedName>
    <definedName name="_ftn1" localSheetId="3">'Standard 2 Organising Staff'!#REF!</definedName>
    <definedName name="_ftn1" localSheetId="4">'Standard 3 Planning &amp; Implement'!#REF!</definedName>
    <definedName name="_ftn1" localSheetId="5">'Standard 4 Monitoring &amp; Review'!#REF!</definedName>
    <definedName name="_ftn2" localSheetId="1">'   Summary   '!#REF!</definedName>
    <definedName name="_ftn2" localSheetId="2">'Standard 1 Setting Policy'!#REF!</definedName>
    <definedName name="_ftn2" localSheetId="3">'Standard 2 Organising Staff'!#REF!</definedName>
    <definedName name="_ftn2" localSheetId="4">'Standard 3 Planning &amp; Implement'!#REF!</definedName>
    <definedName name="_ftn2" localSheetId="5">'Standard 4 Monitoring &amp; Review'!#REF!</definedName>
    <definedName name="_xlnm.Print_Area" localSheetId="1">'   Summary   '!$B$1:$I$26</definedName>
    <definedName name="_xlnm.Print_Area" localSheetId="0">'CPP Risk Profile'!$B$2:$M$87</definedName>
    <definedName name="_xlnm.Print_Area" localSheetId="2">'Standard 1 Setting Policy'!$A$1:$M$25</definedName>
    <definedName name="_xlnm.Print_Area" localSheetId="3">'Standard 2 Organising Staff'!$A$1:$O$31</definedName>
    <definedName name="_xlnm.Print_Area" localSheetId="4">'Standard 3 Planning &amp; Implement'!$A$1:$O$30</definedName>
    <definedName name="_xlnm.Print_Area" localSheetId="5">'Standard 4 Monitoring &amp; Review'!$A$1:$O$23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9" l="1"/>
  <c r="H8" i="9"/>
  <c r="H9" i="9"/>
  <c r="H10" i="9"/>
  <c r="H13" i="8"/>
  <c r="H14" i="8"/>
  <c r="H15" i="8"/>
  <c r="H11" i="7"/>
  <c r="H12" i="7"/>
  <c r="H13" i="7"/>
  <c r="H14" i="7"/>
  <c r="H15" i="7"/>
  <c r="H16" i="7"/>
  <c r="H11" i="5"/>
  <c r="I53" i="24"/>
  <c r="I55" i="24"/>
  <c r="I34" i="24"/>
  <c r="I48" i="24"/>
  <c r="I47" i="24"/>
  <c r="I46" i="24"/>
  <c r="I20" i="24"/>
  <c r="I21" i="24"/>
  <c r="I22" i="24"/>
  <c r="I8" i="9" l="1"/>
  <c r="J8" i="9"/>
  <c r="K8" i="9"/>
  <c r="I9" i="9"/>
  <c r="J9" i="9"/>
  <c r="K9" i="9"/>
  <c r="I10" i="9"/>
  <c r="J10" i="9"/>
  <c r="K10" i="9"/>
  <c r="K7" i="9"/>
  <c r="J7" i="9"/>
  <c r="I7" i="9"/>
  <c r="K6" i="9"/>
  <c r="J6" i="9"/>
  <c r="I6" i="9"/>
  <c r="H6" i="9"/>
  <c r="I14" i="8"/>
  <c r="J14" i="8"/>
  <c r="K14" i="8"/>
  <c r="I15" i="8"/>
  <c r="J15" i="8"/>
  <c r="K15" i="8"/>
  <c r="K13" i="8"/>
  <c r="J13" i="8"/>
  <c r="I13" i="8"/>
  <c r="H7" i="8"/>
  <c r="I7" i="8"/>
  <c r="J7" i="8"/>
  <c r="K7" i="8"/>
  <c r="H8" i="8"/>
  <c r="I8" i="8"/>
  <c r="J8" i="8"/>
  <c r="K8" i="8"/>
  <c r="H9" i="8"/>
  <c r="I9" i="8"/>
  <c r="J9" i="8"/>
  <c r="K9" i="8"/>
  <c r="H10" i="8"/>
  <c r="I10" i="8"/>
  <c r="J10" i="8"/>
  <c r="K10" i="8"/>
  <c r="H11" i="8"/>
  <c r="I11" i="8"/>
  <c r="J11" i="8"/>
  <c r="K11" i="8"/>
  <c r="H12" i="8"/>
  <c r="I12" i="8"/>
  <c r="J12" i="8"/>
  <c r="K12" i="8"/>
  <c r="K6" i="8"/>
  <c r="J6" i="8"/>
  <c r="I6" i="8"/>
  <c r="H6" i="8"/>
  <c r="I12" i="7"/>
  <c r="J12" i="7"/>
  <c r="K12" i="7"/>
  <c r="I13" i="7"/>
  <c r="J13" i="7"/>
  <c r="K13" i="7"/>
  <c r="I14" i="7"/>
  <c r="J14" i="7"/>
  <c r="K14" i="7"/>
  <c r="I15" i="7"/>
  <c r="J15" i="7"/>
  <c r="K15" i="7"/>
  <c r="I16" i="7"/>
  <c r="J16" i="7"/>
  <c r="K16" i="7"/>
  <c r="K11" i="7"/>
  <c r="J11" i="7"/>
  <c r="I11" i="7"/>
  <c r="J11" i="5"/>
  <c r="H7" i="7"/>
  <c r="I7" i="7"/>
  <c r="J7" i="7"/>
  <c r="K7" i="7"/>
  <c r="H8" i="7"/>
  <c r="I8" i="7"/>
  <c r="J8" i="7"/>
  <c r="K8" i="7"/>
  <c r="H9" i="7"/>
  <c r="I9" i="7"/>
  <c r="J9" i="7"/>
  <c r="K9" i="7"/>
  <c r="H10" i="7"/>
  <c r="I10" i="7"/>
  <c r="J10" i="7"/>
  <c r="K10" i="7"/>
  <c r="I6" i="7"/>
  <c r="H6" i="7"/>
  <c r="J6" i="7"/>
  <c r="K6" i="7"/>
  <c r="B1" i="16" l="1"/>
  <c r="E16" i="9" l="1"/>
  <c r="D16" i="9"/>
  <c r="E22" i="8"/>
  <c r="D22" i="8"/>
  <c r="F22" i="8" s="1"/>
  <c r="E23" i="7"/>
  <c r="D23" i="7"/>
  <c r="I11" i="24"/>
  <c r="I12" i="24"/>
  <c r="I13" i="24"/>
  <c r="I14" i="24"/>
  <c r="I15" i="24"/>
  <c r="I25" i="24"/>
  <c r="I26" i="24"/>
  <c r="I32" i="24"/>
  <c r="I33" i="24"/>
  <c r="I40" i="24"/>
  <c r="I44" i="24"/>
  <c r="I45" i="24"/>
  <c r="K11" i="5"/>
  <c r="I11" i="5"/>
  <c r="K10" i="5"/>
  <c r="J10" i="5"/>
  <c r="I10" i="5"/>
  <c r="H10" i="5"/>
  <c r="K9" i="5"/>
  <c r="J9" i="5"/>
  <c r="I9" i="5"/>
  <c r="H9" i="5"/>
  <c r="K8" i="5"/>
  <c r="J8" i="5"/>
  <c r="I8" i="5"/>
  <c r="H8" i="5"/>
  <c r="K7" i="5"/>
  <c r="J7" i="5"/>
  <c r="I7" i="5"/>
  <c r="H7" i="5"/>
  <c r="K6" i="5"/>
  <c r="J6" i="5"/>
  <c r="I6" i="5"/>
  <c r="H6" i="5"/>
  <c r="D18" i="5"/>
  <c r="E18" i="5"/>
  <c r="J11" i="9"/>
  <c r="D17" i="9" s="1"/>
  <c r="K11" i="9"/>
  <c r="E17" i="9" s="1"/>
  <c r="F23" i="7" l="1"/>
  <c r="K12" i="5"/>
  <c r="E19" i="5" s="1"/>
  <c r="E20" i="5" s="1"/>
  <c r="I58" i="24"/>
  <c r="G72" i="24" s="1"/>
  <c r="E18" i="9"/>
  <c r="F16" i="9"/>
  <c r="F18" i="5"/>
  <c r="J16" i="8"/>
  <c r="D23" i="8" s="1"/>
  <c r="D24" i="8" s="1"/>
  <c r="H11" i="9"/>
  <c r="D15" i="9" s="1"/>
  <c r="I11" i="9"/>
  <c r="E15" i="9" s="1"/>
  <c r="K17" i="7"/>
  <c r="E24" i="7" s="1"/>
  <c r="E25" i="7" s="1"/>
  <c r="F17" i="9"/>
  <c r="J12" i="5"/>
  <c r="D19" i="5" s="1"/>
  <c r="F19" i="5" s="1"/>
  <c r="K16" i="8"/>
  <c r="E23" i="8" s="1"/>
  <c r="E24" i="8" s="1"/>
  <c r="J17" i="7"/>
  <c r="D24" i="7" s="1"/>
  <c r="D25" i="7" s="1"/>
  <c r="D18" i="9"/>
  <c r="H16" i="8"/>
  <c r="D20" i="8" s="1"/>
  <c r="I16" i="8"/>
  <c r="E20" i="8" s="1"/>
  <c r="I17" i="7"/>
  <c r="E21" i="7" s="1"/>
  <c r="H12" i="5"/>
  <c r="D16" i="5" s="1"/>
  <c r="H17" i="7"/>
  <c r="D21" i="7" s="1"/>
  <c r="I12" i="5"/>
  <c r="E16" i="5" s="1"/>
  <c r="E22" i="5" l="1"/>
  <c r="E8" i="16" s="1"/>
  <c r="F18" i="9"/>
  <c r="E19" i="9"/>
  <c r="E11" i="16" s="1"/>
  <c r="D27" i="7"/>
  <c r="D9" i="16" s="1"/>
  <c r="E27" i="7"/>
  <c r="E9" i="16" s="1"/>
  <c r="F20" i="5"/>
  <c r="D20" i="5"/>
  <c r="F15" i="16" s="1"/>
  <c r="G73" i="24" s="1"/>
  <c r="F15" i="9"/>
  <c r="F19" i="9" s="1"/>
  <c r="F21" i="9" s="1"/>
  <c r="I11" i="16" s="1"/>
  <c r="D19" i="9"/>
  <c r="D11" i="16" s="1"/>
  <c r="F23" i="8"/>
  <c r="F24" i="8" s="1"/>
  <c r="D26" i="8"/>
  <c r="D10" i="16" s="1"/>
  <c r="E26" i="8"/>
  <c r="E10" i="16" s="1"/>
  <c r="F24" i="7"/>
  <c r="F25" i="7" s="1"/>
  <c r="F20" i="8"/>
  <c r="F21" i="7"/>
  <c r="F16" i="5"/>
  <c r="I61" i="24"/>
  <c r="H72" i="24" s="1"/>
  <c r="D22" i="5" l="1"/>
  <c r="D24" i="5" s="1"/>
  <c r="H8" i="16" s="1"/>
  <c r="F27" i="7"/>
  <c r="F9" i="16" s="1"/>
  <c r="F26" i="8"/>
  <c r="F10" i="16" s="1"/>
  <c r="D21" i="9"/>
  <c r="H11" i="16" s="1"/>
  <c r="D29" i="7"/>
  <c r="H9" i="16" s="1"/>
  <c r="F11" i="16"/>
  <c r="D28" i="8"/>
  <c r="H10" i="16" s="1"/>
  <c r="I15" i="16"/>
  <c r="I16" i="16" s="1"/>
  <c r="F22" i="5"/>
  <c r="F24" i="5" s="1"/>
  <c r="I8" i="16" s="1"/>
  <c r="F16" i="16"/>
  <c r="H73" i="24" s="1"/>
  <c r="D8" i="16" l="1"/>
  <c r="F28" i="8"/>
  <c r="I10" i="16" s="1"/>
  <c r="F29" i="7"/>
  <c r="I9" i="16" s="1"/>
  <c r="F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Dressler</author>
  </authors>
  <commentList>
    <comment ref="K6" authorId="0" shapeId="0" xr:uid="{8B2EA459-F0FB-44C9-826E-25F491A6F76C}">
      <text>
        <r>
          <rPr>
            <b/>
            <sz val="9"/>
            <color indexed="81"/>
            <rFont val="Tahoma"/>
            <family val="2"/>
          </rPr>
          <t>Alexander Dressler:</t>
        </r>
        <r>
          <rPr>
            <sz val="9"/>
            <color indexed="81"/>
            <rFont val="Tahoma"/>
            <family val="2"/>
          </rPr>
          <t xml:space="preserve">
Why do we need Guidance Notes and Comments? If Comments are for users to explain their answer, then we should label it as such.</t>
        </r>
      </text>
    </comment>
    <comment ref="C8" authorId="0" shapeId="0" xr:uid="{76B5DE81-CED1-404E-9232-71E86A8DE616}">
      <text>
        <r>
          <rPr>
            <b/>
            <sz val="9"/>
            <color indexed="81"/>
            <rFont val="Tahoma"/>
            <family val="2"/>
          </rPr>
          <t>Alexander Dressler:</t>
        </r>
        <r>
          <rPr>
            <sz val="9"/>
            <color indexed="81"/>
            <rFont val="Tahoma"/>
            <family val="2"/>
          </rPr>
          <t xml:space="preserve">
Make it Programmes/Operations Risks or something like this</t>
        </r>
      </text>
    </comment>
    <comment ref="J9" authorId="0" shapeId="0" xr:uid="{39360548-93C5-47E9-BE6B-0565FDBEDA4C}">
      <text>
        <r>
          <rPr>
            <b/>
            <sz val="9"/>
            <color indexed="81"/>
            <rFont val="Tahoma"/>
            <family val="2"/>
          </rPr>
          <t>Alexander Dressler:</t>
        </r>
        <r>
          <rPr>
            <sz val="9"/>
            <color indexed="81"/>
            <rFont val="Tahoma"/>
            <family val="2"/>
          </rPr>
          <t xml:space="preserve">
Guidance notes should say to answer all categories</t>
        </r>
      </text>
    </comment>
    <comment ref="C17" authorId="0" shapeId="0" xr:uid="{62FDC8A5-60FB-4EE9-8F22-4D88C4BF30C3}">
      <text>
        <r>
          <rPr>
            <b/>
            <sz val="9"/>
            <color indexed="81"/>
            <rFont val="Tahoma"/>
            <family val="2"/>
          </rPr>
          <t>Alexander Dressler:</t>
        </r>
        <r>
          <rPr>
            <sz val="9"/>
            <color indexed="81"/>
            <rFont val="Tahoma"/>
            <family val="2"/>
          </rPr>
          <t xml:space="preserve">
Delete Issueslain</t>
        </r>
      </text>
    </comment>
    <comment ref="C36" authorId="0" shapeId="0" xr:uid="{4F032C9C-6972-441C-A54D-DB49B4DD16EF}">
      <text>
        <r>
          <rPr>
            <b/>
            <sz val="9"/>
            <color indexed="81"/>
            <rFont val="Tahoma"/>
            <family val="2"/>
          </rPr>
          <t>Alexander Dressler:</t>
        </r>
        <r>
          <rPr>
            <sz val="9"/>
            <color indexed="81"/>
            <rFont val="Tahoma"/>
            <family val="2"/>
          </rPr>
          <t xml:space="preserve">
We should probably define in the Guidance Notes what is meant by Partner or Partnership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Alexander Dressler</author>
  </authors>
  <commentList>
    <comment ref="J8" authorId="0" shapeId="0" xr:uid="{F89CA010-49D8-4C6F-B357-B6DF14462DFE}">
      <text>
        <r>
          <rPr>
            <b/>
            <sz val="9"/>
            <color indexed="81"/>
            <rFont val="Tahoma"/>
            <family val="2"/>
          </rPr>
          <t>Alexander Dressler:</t>
        </r>
        <r>
          <rPr>
            <sz val="9"/>
            <color indexed="81"/>
            <rFont val="Tahoma"/>
            <family val="2"/>
          </rPr>
          <t xml:space="preserve">
Change vulnerable adults to adults at risk</t>
        </r>
      </text>
    </comment>
  </commentList>
</comments>
</file>

<file path=xl/sharedStrings.xml><?xml version="1.0" encoding="utf-8"?>
<sst xmlns="http://schemas.openxmlformats.org/spreadsheetml/2006/main" count="341" uniqueCount="239">
  <si>
    <t>*Risk Rating for Minimum (Level 1) Indicators Only</t>
  </si>
  <si>
    <t>Summary  by Standard</t>
  </si>
  <si>
    <t xml:space="preserve">Summary Overall </t>
  </si>
  <si>
    <t xml:space="preserve">Minimum </t>
  </si>
  <si>
    <t>All levels</t>
  </si>
  <si>
    <t>Compliance Indicators</t>
  </si>
  <si>
    <t>N/A</t>
  </si>
  <si>
    <t>2.1</t>
  </si>
  <si>
    <t>2.2</t>
  </si>
  <si>
    <t>2.3</t>
  </si>
  <si>
    <t>3.1</t>
  </si>
  <si>
    <t>3.2</t>
  </si>
  <si>
    <t>3.3</t>
  </si>
  <si>
    <t>3.4</t>
  </si>
  <si>
    <t>3.5</t>
  </si>
  <si>
    <t>3.6</t>
  </si>
  <si>
    <t>3.7</t>
  </si>
  <si>
    <t>4.1</t>
  </si>
  <si>
    <t>Level</t>
  </si>
  <si>
    <t>1</t>
  </si>
  <si>
    <t>2</t>
  </si>
  <si>
    <t>Maximum score applicable to Country Office for this standard</t>
  </si>
  <si>
    <t>Met</t>
  </si>
  <si>
    <t>Not Met</t>
  </si>
  <si>
    <t>Total N/A for Country Office</t>
  </si>
  <si>
    <t>Partly Met</t>
  </si>
  <si>
    <t>N/A 1</t>
  </si>
  <si>
    <t>N/A 2</t>
  </si>
  <si>
    <t>Levels</t>
  </si>
  <si>
    <t>1 point for every "Met", 0.5 for every "Partly Met"</t>
  </si>
  <si>
    <t xml:space="preserve">Risk Calculation </t>
  </si>
  <si>
    <t>Maximum score available for this standard at each level</t>
  </si>
  <si>
    <t>Overall % compliance by standard</t>
  </si>
  <si>
    <t>Means of Verification</t>
  </si>
  <si>
    <t>High</t>
  </si>
  <si>
    <t>Medium</t>
  </si>
  <si>
    <t>Low</t>
  </si>
  <si>
    <t>M</t>
  </si>
  <si>
    <t>L</t>
  </si>
  <si>
    <t>H</t>
  </si>
  <si>
    <t>Analysis of Results</t>
  </si>
  <si>
    <t>score 19 to 36 points</t>
  </si>
  <si>
    <t>score 0 to 18 points</t>
  </si>
  <si>
    <t>Overall Risk Rating</t>
  </si>
  <si>
    <t>Total Risk Profile Score</t>
  </si>
  <si>
    <t>5</t>
  </si>
  <si>
    <t>Do you work with partners whose programmes include responding to / working with :</t>
  </si>
  <si>
    <t>Answer 'many', 'some', 'little' or 'none'</t>
  </si>
  <si>
    <t>Level of reliance on partners for the implementation of your programmes</t>
  </si>
  <si>
    <t>Answer 'high', 'medium', 'low' or none</t>
  </si>
  <si>
    <t>Level of reliance on partners</t>
  </si>
  <si>
    <t>Partnership Arrangements</t>
  </si>
  <si>
    <t>4</t>
  </si>
  <si>
    <t>3</t>
  </si>
  <si>
    <t>Answer 'yes', 'partly' or 'no'</t>
  </si>
  <si>
    <t>Staffing Issues</t>
  </si>
  <si>
    <t>Guidance Notes</t>
  </si>
  <si>
    <t>Risk Scoring</t>
  </si>
  <si>
    <t>Category</t>
  </si>
  <si>
    <t>Criteria</t>
  </si>
  <si>
    <t xml:space="preserve">• Documented local reporting procedure exists that are in line with outcomes of mapping process
• Evidence of consultation process to ensure that local procedures are informed by local risk assessment and address any significant risks identified via mapping 
</t>
  </si>
  <si>
    <t>3.10</t>
  </si>
  <si>
    <t>Standard 4: Monitoring and review - accountability for safeguarding children</t>
  </si>
  <si>
    <t>Overall</t>
  </si>
  <si>
    <t>Level 1 Risk Rating * by standard</t>
  </si>
  <si>
    <t>Overall Risk Rating ** by standard</t>
  </si>
  <si>
    <t xml:space="preserve">** Risk Rating for Overall Measure only:                             </t>
  </si>
  <si>
    <t xml:space="preserve">Risk Rating for Overall Measure only:                             </t>
  </si>
  <si>
    <t>Risk Rating for Minimum (Level 1) Criteria Only</t>
  </si>
  <si>
    <t xml:space="preserve">Risk Rating: </t>
  </si>
  <si>
    <t>'*The % compliance within each level calculated by awarding 1 point for every criteria “met”, 0.5point for every “partly met” and taking into account those listed as ‘N/A’ to your country context. No points are given for “not met”. (Some formulaic columns are hidden).</t>
  </si>
  <si>
    <t>Risk Profiler</t>
  </si>
  <si>
    <t>Assessing safeguarding risks in relation to staffing levels and turnover</t>
  </si>
  <si>
    <t>All managers have specific responsibility for ensuring safeguarding measures are in place and that staff, associates and other key stakeholders are made aware of and supported in implementing these measures</t>
  </si>
  <si>
    <t>Names and contact details for all those who have responsibility for safeguarding are widely publicised</t>
  </si>
  <si>
    <t>There is an appropriate process for reporting and responding to safeguarding incidents and concerns that fits with the local systems for dealing with incidents of abuse (as identified in the mapping exercise)</t>
  </si>
  <si>
    <t xml:space="preserve">Adequate human and financial resources are made available to support development and implementation of safeguarding measures </t>
  </si>
  <si>
    <t>Comments</t>
  </si>
  <si>
    <t xml:space="preserve">• The Safeguarding Policy or other safeguarding documentation identifies general management responsibilities for safeguarding
• Safeguarding responsibilities are written in to job descriptions for all managers
• Review of management annual work/accountability plans indicate inclusion of Safeguarding responsibilities to be executed, and identification of any training/support requirements.
• There is documented follow up on execution of responsibilities and appropriate action taken on below par performance.
• Records of staff and management meetings indicate that safeguarding matters have been discussed and actioned
</t>
  </si>
  <si>
    <t xml:space="preserve">• Documented local mapping process and outcome
• Evidence that outcome of local mapping is made available to managers and staff as appropriate and feeds into the development of local Safeguarding procedures. 
</t>
  </si>
  <si>
    <t xml:space="preserve">• Evidence that Safeguarding Policy implementation activities are included in budget setting process and to address key Safeguarding risks
• Supports and resources such as training and designation of staff as focal points indicate an appropriate concern for supporting and promoting safeguarding
</t>
  </si>
  <si>
    <t xml:space="preserve">• Safeguarding Policy contains overall reporting procedure
• Local procedures exist, based on local mapping, that describe in detail the reporting process in each location
</t>
  </si>
  <si>
    <t xml:space="preserve">• A sample review of incidents reported /investigated provides evidence that cases have been documented and outcomes/ recommendations identified. In addition there is a documented process of follow up on the implementation of endorsed recommendations.
• Evidence of changes in policy and practice on the basis of case endorsed recommendations and learning .
• Training and other learning materials and activities reflect case experience
• A mechanism exists to communicate case experience to those responsible for delivering training/Learning &amp; Development
</t>
  </si>
  <si>
    <t>External Risks to Children and Adults at Risk</t>
  </si>
  <si>
    <t xml:space="preserve">There are clear procedures in place that provide step-by-step guidance on how to report safely and what action to take if the Code of Conduct is breached and there are concerns about the well-being of a child and/or adult at risk </t>
  </si>
  <si>
    <t>Answer 'high', 'medium', 'low' or 'none'</t>
  </si>
  <si>
    <t>● Level /turnover of community volunteers, consultants or other such staff (who are often far removed from office processes such as safeguarding and code of conduct training and briefing, or working in remote areas with little monitoring</t>
  </si>
  <si>
    <t>● Level /turnover of general staff (loss of staff who are well versed in the safeguarding policy, code of conduct and awareness)</t>
  </si>
  <si>
    <t>● Level /turnover of senior managers /Safeguarding Focal Points (staff with specialist knowledge of /responsibilities for safeguarding implementation)</t>
  </si>
  <si>
    <t>● children and /or adults at risk in residential care</t>
  </si>
  <si>
    <t>Child Safeguarding Risk Profile</t>
  </si>
  <si>
    <t>CS Risk matrix</t>
  </si>
  <si>
    <t xml:space="preserve">CS Policy Implementation Stds minimum requirements </t>
  </si>
  <si>
    <t>Your Child Safeguarding Risk Rating Results</t>
  </si>
  <si>
    <t>CS Risk Profile</t>
  </si>
  <si>
    <t>CS Implementation Stds minimum requirements Risk rating</t>
  </si>
  <si>
    <t>Level 1 compliance</t>
  </si>
  <si>
    <t>Level 2 compliance</t>
  </si>
  <si>
    <t>Standard 1: Setting Policy</t>
  </si>
  <si>
    <t>Standard 2: Organising Staff</t>
  </si>
  <si>
    <t>Standard 3: Planning &amp; Implementing</t>
  </si>
  <si>
    <t>Standard 4: Monitoring and Review - accountability for safeguarding children</t>
  </si>
  <si>
    <r>
      <t xml:space="preserve">(Enter: 'Yes' in one cell </t>
    </r>
    <r>
      <rPr>
        <b/>
        <u/>
        <sz val="10"/>
        <color indexed="12"/>
        <rFont val="Franklin Gothic Book"/>
        <family val="2"/>
      </rPr>
      <t>only</t>
    </r>
    <r>
      <rPr>
        <b/>
        <sz val="10"/>
        <color indexed="12"/>
        <rFont val="Franklin Gothic Book"/>
        <family val="2"/>
      </rPr>
      <t xml:space="preserve"> for either 'Met', 'Partly Met', 'Not Met' or 'N/A')</t>
    </r>
  </si>
  <si>
    <t>Arrangements are in place to monitor compliance with and implementation of safeguarding policies and procedures through specific measures and /or integration into existing systems for quality assurance, risk management, audit, monitoring and review</t>
  </si>
  <si>
    <t>Safeguards are integrated with and actively managed into existing business processes and systems (strategic planning, budgeting, recruitment, programme cycle management, performance management, procurement, and so on.) to ensure safeguarding children and/or adults at risk is a feature of all key aspects of operations</t>
  </si>
  <si>
    <t>Complaints mechanisms are developed locally and in consultation/collaboration with children and /or adults at risk and communities to ensure they are relevant, confidential and child-friendly</t>
  </si>
  <si>
    <t>The design, development and delivery of programmes includes discussion with children and /or adults at risk and communities regarding possible safeguarding risks and the most appropriate measures to address these</t>
  </si>
  <si>
    <t xml:space="preserve">• Programming guidelines include instruction /advice on how to incorporate safeguarding into programme cycle management and consultation with children and families and /or vulnerable adults on this
• Records of monitoring activities with children and /or vulnerable adults and families include discussion and consultation on safeguarding aspects of the project /programme 
</t>
  </si>
  <si>
    <t xml:space="preserve">• Documented complaints mechanisms exist
• Review of documentation related to design of the complaints mechanisms describes consultation processes with local communities, including children and /or adults at risk
• Interviews with local communities, including children and/or adults at risk, indicate awareness of the complaints mechanism, knowledge of how to make complaints, and confidence in using it 
</t>
  </si>
  <si>
    <t xml:space="preserve">• Documented implementation plan /strategy
• Plan is owned and managed by specific individuals
• Plan details required actions /activities and clearly indicates who is responsible and expected completion dates
• Appropriate supports /resources have been allocated to ensure actions /activities can be met
</t>
  </si>
  <si>
    <t xml:space="preserve">• Documented induction and training plans which include Safeguarding Policy induction /training
• Documented records of safeguarding inductions/training held including list of attendants. 
</t>
  </si>
  <si>
    <t xml:space="preserve">• Safeguarding Policy contains code of conduct or there is a separate, written code of conduct
• Contents are appropriate in describing what is acceptable /unacceptable behavior sanctions for breaches
</t>
  </si>
  <si>
    <t>1 point for every 'Met', 0.5 for every 'Partly Met'</t>
  </si>
  <si>
    <t>Regular capacity-building, training, mentoring, advice and support is extended to volunteers and other associates, especially partners</t>
  </si>
  <si>
    <t xml:space="preserve">Children and /or adults at risk are made aware of their right to be safe from abuse and are provided with advice and support on keeping themselves safe including information for children, parents/carers about where to go for help </t>
  </si>
  <si>
    <t xml:space="preserve">• Evidence that staff with specialist responsibilities under the Safeguarding Policy (e.g. Focal Points, managers) have received relevant training to enable them to perform their duties or are appropriately skilled (for example, have attended more in depth workshops beyond induction/introductory sessions)
• Evidence that training needs of such staff are regularly assessed and addressed as appropriate. 
</t>
  </si>
  <si>
    <t>• Records of training sessions aimed at volunteers and partners, or records of training sessions in which they were included
• List of attendees.</t>
  </si>
  <si>
    <t xml:space="preserve">• Documented training /briefing session plans and content
• List of attendees and when attended
• Evidence of child friendly safeguarding training /briefing resources. </t>
  </si>
  <si>
    <t xml:space="preserve">• Records exist of designated safeguarding staff, which include staff at all levels
• A role brief or mini job description exists that describes the role and responsibilities of designated staff.
</t>
  </si>
  <si>
    <t xml:space="preserve">• Documents exist that contain names and contact details of designated safeguarding staff
• Evidence that safeguarding contacts are publicised in a manner such as appropriate to the stake holder group (for example, on an intranet, agreements to associates, briefing sessions to staff, associates and children).
</t>
  </si>
  <si>
    <t xml:space="preserve">N/A </t>
  </si>
  <si>
    <t>score 37 to 60 points</t>
  </si>
  <si>
    <t xml:space="preserve">Risk scoring is done automatically based upon your answers. The higher the score, the greater the risk. </t>
  </si>
  <si>
    <t>If the results of your risk profile and implementation standards self-audit puts you in the:</t>
  </si>
  <si>
    <t xml:space="preserve">• Safeguarding Policy identifies a range of risks and potential harm to children and/or adults at risk that may arise from individuals and operations.
• There is good practice guidance or documented risk assessment and management process on minimizing for key activities such as such as programming, fundraising, advocacy, and so on, which show that consideration has been given to safeguarding risks.
</t>
  </si>
  <si>
    <t>.</t>
  </si>
  <si>
    <t>Total N/A for Office</t>
  </si>
  <si>
    <t>Maximum score applicable to Office for this standard</t>
  </si>
  <si>
    <t>yes</t>
  </si>
  <si>
    <t>Child Safeguarding Monitoring Tool - Long Version</t>
  </si>
  <si>
    <t>Insert Name of organization and Country Location Here</t>
  </si>
  <si>
    <t>The organization has in place measures and mechanisms for monitoring and review of safeguarding measures and to ensure both upward and downward accountability in relation to safeguarding</t>
  </si>
  <si>
    <t>• Safeguarding Policy or other organizational policy contains statements of values and principles that emphasise equal rights to protection.</t>
  </si>
  <si>
    <t>• Safeguarding Policy contains statements of values and principles, and/or a Code of Conduct exists that describes the organization’s commitments to protect children and/or adults at risk and prevent harm (and defines what this harm may comprise) and the sanctions that apply for breaches.</t>
  </si>
  <si>
    <t>• Observations and interviews with staff reveal awareness of organization’s concern for safeguarding and /or awareness of key documents such as the Safeguarding Policy, Code of Conduct, how and to whom to report concerns and a belief that concerns are taken seriously. 
• Associates are provided with copies of the Safeguarding Policy and information on where and how to report concerns. 
• A review of incidents reported reveal that concerns are taken seriously and addressed appropriately.
• Staff have opportunities for one to one discussions with their line manager where they are able to discuss concerns (not just on Safeguarding)
• Managers prioritise discussions of Safeguarding concerns
• Training /briefing on organizations commitment to safeguard children and/or adults at risk is compulsory for staff.  Addressing fears around reporting is included as part of this. 
• Evidence that Safeguarding implementation is actively monitored</t>
  </si>
  <si>
    <t>Standard 4: Monitoring and Review - accountability for safeguarding children
The organization has in place measures and mechanisms for monitoring and review of safeguarding measures and to 
ensure both upward and downward accountability in relation to safeguarding.</t>
  </si>
  <si>
    <t xml:space="preserve">• Documented accountability mechanisms include Boards of Trustees and /or bodies such as Audit or HR committees holding the Executive to account for safeguarding
• Trustee/s or other individual/s independent of the organization are designated as lead/s on safeguarding
</t>
  </si>
  <si>
    <t>Responding to a natural disaster means offering aid or any kind of assistance, either directly or indirectly through another organization, to a community or communities adversely impacted by a draught, desertification, pandemic, hurricane, typhoon, earthquake or other type of natural disaster. Responding to an armed conflict means offering aid or any kind of assistance, either directly or indirectly through another organization, to a community or communities adversely impacted by an armed conflict, which is defined in international law as either international armed conflicts, opposing two or more States, or  non-international armed conflicts, between governmental forces and non-governmental armed groups, or between such groups only.</t>
  </si>
  <si>
    <t>● an active emergency response/armed conflict situation?</t>
  </si>
  <si>
    <t>Vulnerable children includes children with disabilities, child soldiers, children from minority groups, street children, sexually abused children, among others.</t>
  </si>
  <si>
    <t xml:space="preserve">● vulnerable </t>
  </si>
  <si>
    <t xml:space="preserve">● levels of child participation </t>
  </si>
  <si>
    <t xml:space="preserve">This refers to any event or activity that children are expected to participate in, such as workshops, conferences, trips and so on </t>
  </si>
  <si>
    <t xml:space="preserve"> 'Turnover' refers to the frequency of acquiring new personnel. 'Personnel' refers to staff, community volunteers, consultants, and contract workers, (Such as security guards, drivers, and so on). Far removed' refers to personnel who work so far from the head office that they are not physically present on a daily basis.</t>
  </si>
  <si>
    <t>● Senior Managers with special responsibilities for implementing policies and procedures and Safeguarding Focal Points have been trained /briefed on executing their safeguarding responsibilities</t>
  </si>
  <si>
    <t>Answer 'partly' if senior managers and Safeguarding Focal Points have not been trained but have an awareness of how to execute their safeguarding responsibilities</t>
  </si>
  <si>
    <t>Assessing safeguarding risks in relation to staff competencies and gender</t>
  </si>
  <si>
    <t>● Women are in leadership positions</t>
  </si>
  <si>
    <t xml:space="preserve">Many = At least 60% of managers are women
              At least 50% of board members are women
Some = Up to 40% of managers are women
</t>
  </si>
  <si>
    <t xml:space="preserve">The Transparency International index uses a scale of 0 to 100, where zero is highly corrupt and 100 is very clean. </t>
  </si>
  <si>
    <t>Assessing the leveo of corruption</t>
  </si>
  <si>
    <t>Based on the country score in the index, answer 'Blue', 'Purple', 'Amber', or 'None'</t>
  </si>
  <si>
    <t xml:space="preserve">● vulnerable children </t>
  </si>
  <si>
    <t>● levels of child participation</t>
  </si>
  <si>
    <t>● an active emergency response /armed conflict situation?</t>
  </si>
  <si>
    <t>Additional External Factors</t>
  </si>
  <si>
    <t>Answer 'Yes' if your state offers broad protection 
Answer 'Some' if your state offers limited protection
Answer 'No' if your state offers no protection.</t>
  </si>
  <si>
    <t>The following are additional external factors that may have an impact on child safeguarding.</t>
  </si>
  <si>
    <t>State Protection of LGBTQIA+ Persons (See the following website: https://database.ilga.org/criminalisation-consensual-same-sex-sexual-acts)</t>
  </si>
  <si>
    <t xml:space="preserve">
Score: 0 to 100, where 100 = best environment for children
Blue = very good environment for children
Purple = good environment for children
Amber = Poor environment for children
None = not listed in the report
</t>
  </si>
  <si>
    <t>Assessing the national response to child sexual abuse and exploitation (See the following website: 'https://outoftheshadows.eiu.com/</t>
  </si>
  <si>
    <t>Corporal Punishment (See the website document: http://endcorporalpunishment.org/wp-content/uploads/legality-tables/Global-progress-table-commitment.pdf</t>
  </si>
  <si>
    <t>Answer "Yes" if state offers full protection
Answer "Partly" if state is committed to law reform
Answer "No" if state is without a clear commitment to law reform</t>
  </si>
  <si>
    <t>Program Risk</t>
  </si>
  <si>
    <t>Assessing particular safeguarding risks within your programs /operations</t>
  </si>
  <si>
    <t>Do your programs /operations include responding to /working with :</t>
  </si>
  <si>
    <t>NB. Use of 'your programs' in the text refers to programs or projects you may operate, fund, or in some other way support or be in contact with</t>
  </si>
  <si>
    <t>● children in residential care</t>
  </si>
  <si>
    <t>● general working with children</t>
  </si>
  <si>
    <t xml:space="preserve">Assessing the level of safeguarding risks to children in the country in general. That is, the general factors in the external environment (that are not within the organization) that places children. </t>
  </si>
  <si>
    <t>Aim</t>
  </si>
  <si>
    <t xml:space="preserve">The organization has a child safeguarding policy that describes how it is committed to preventing child abuse by its staff, programs, and operations; how it will respond to safeguarding concerns should they occur; what it expects of its partners to protect children from harm; and how it will regularly monitor the implementatin of its child safegarding policy. </t>
  </si>
  <si>
    <t>1:  Policy</t>
  </si>
  <si>
    <t>2: Staff Responsibilities and Support</t>
  </si>
  <si>
    <t>The organization's staff and associates – in particular, its partners - have clear child safeguarding responsibilities and ensures that staff and associates (and other relevant stakeholders, including children) are supported in understanding and acting in line with these.</t>
  </si>
  <si>
    <t>3: Integrating Child SafeguardingThroughout the Organization</t>
  </si>
  <si>
    <t>The organization integrates child safeguarding procedures throughout all of its key organizational functions (e.g., governance, management, planning, recruitment, program/project management, among others) and ensures the organization-wide implementation of its child safeguarding plan.</t>
  </si>
  <si>
    <t xml:space="preserve">1. Policy
The organization has a child safeguarding policy that describes how it is committed to preventing child abuse by its staff, programs, and operations; how it will respond to safeguarding concerns should they occur; what it expects of its partners to protect children from harm; and how it will regularly monitor the implementatin of its child safegarding policy. 
</t>
  </si>
  <si>
    <t>The policy is clear that all children have equal rights to protection regardless of their race, gender, age, religion, disability, sexual orientation, social background or culture.</t>
  </si>
  <si>
    <t xml:space="preserve">The policy acknowledges that children may be at risk of harm through staff or volunteer misconduct, ill-designed programs, projects or service delivery. </t>
  </si>
  <si>
    <t>The policy is clear that all behaviour towards children that discriminates, offends, is violent or in any other way impacts negatively on them, is unacceptable and will be immediately dealt with.</t>
  </si>
  <si>
    <t>The policy ensures compliance with country and local child welfare and protection legislation or international standards, whichever gives greater protection to children.</t>
  </si>
  <si>
    <t xml:space="preserve">• Safeguarding Policy /organization mission statements and other key organizational policies and procedures references and reflects the UN Convention on the Rights of the Child principles, regional child protection teaties (where applicable), national child protection legislation, and international best practice. </t>
  </si>
  <si>
    <t>There are written guidelines for behavior (Code of Conduct) that provides guidance on appropriate /expected standards of behaviour of adults towards children and that their violation may result in disciplinary measures being taken.</t>
  </si>
  <si>
    <t>All members of staff and volunteers receive a safeguarding induction when they join the organization, which includes an introduction to the organization’s safeguarding policy and procedures and learning on how to recognise and respond to concerns about abuse</t>
  </si>
  <si>
    <t>The organization encourages open and frank discussions about child safeguarding issues and has a framework in place for reporting safeguarding concerns.</t>
  </si>
  <si>
    <t>Staff members and volunteers with special responsibilities for keeping children safe have relevant training and regular opportunities to update their skills and knowledge, as well as access to specialist advice and support (including contact with child protection /welfare agencies)</t>
  </si>
  <si>
    <t xml:space="preserve">The organization designates key people at all program and/or project offices as ‘focal points’ with clearly defined responsibilities, to champion, support and communicate on safeguarding and for effective operation of the safeguarding policy
</t>
  </si>
  <si>
    <t>There is an overall implementation plan for the organization that details what safeguarding measures are to be developed and implemented, by when and who has responsibility for these</t>
  </si>
  <si>
    <t>Safe recruitment /engagement practices are in place that mean staff and associates are recruited/engaged in ways that ensure their suitability to work with children and/or adults at risk and understand their responsibilities to work within the organization’s safeguarding policy</t>
  </si>
  <si>
    <t xml:space="preserve">• Records and documentation across a range of organizational functions indicate that safeguarding is integrated into policy and practice
• See 2.11
</t>
  </si>
  <si>
    <t>3: Planning and Implementing - putting child safeguarding into practice
The organization ensures a safe environment for children and /or adults at risk through a systematic process
 of planning and implementation of safeguarding measures</t>
  </si>
  <si>
    <t>A child safeguarding risk assessment is regularly made of every organizational function (such as programming, risk management, media and communications, ICT, fundraising, sponsorship, working with partners and so on) and guidances developed on how to minimize risks.</t>
  </si>
  <si>
    <t>The child safeguarding policy is approved by the board and applies to all board members, staff, volunteers, and associates (consultants, contractors, partners, etc.). A</t>
  </si>
  <si>
    <t xml:space="preserve">The policy is publicised, promoted and distributed widely, either in full or in a summarized version, to all relevant stakeholders, including board members and partners. </t>
  </si>
  <si>
    <t>The organization makes clear that ultimate responsibility for ensuring the safety and well-being of children in contact with the organization rests with the board and the CEO.</t>
  </si>
  <si>
    <t xml:space="preserve">• The Safeguarding Policy or other safeguarding documentation identifiesboard and enior management responsibilities for safeguarding
• Job descriptions for senior managers describe specific management and leadership responsibilities for safeguarding
• Documented accountability mechanisms include Boards of Trustees and/or bodies such as Audit or HR committees holding the Executive to account for safeguarding
</t>
  </si>
  <si>
    <t xml:space="preserve">• Documented risk identification and assessment process which includes consideration of safeguarding risks, for each of the organization’s key organizational functions
• Documented safeguarding measures which have been developed as appropriate to the nature of the organization and in line with identified risks and issues
• Review of documentation across the organization indicates that safeguarding measures are integrated into key organizational processes
• Review of business processes reveal implementation of safeguarding measures
• Documented processes of regularly reviews of key operational /business risks and revisions to safeguarding measures as appropriate.
</t>
  </si>
  <si>
    <t>The organization has carried out a national mapping exercise (an analysis of the legal, social welfare, and child protection contexts in which the organization works).</t>
  </si>
  <si>
    <t>• Copies of job advertisements</t>
  </si>
  <si>
    <t>Recruitment advertisements (for all staff and consultants) make reference to the partner’s child safeguarding policy and screening process.</t>
  </si>
  <si>
    <t>Boards and and oversight committees regularly monitor child safeguarding performance and hold senior executives to account.</t>
  </si>
  <si>
    <t>The organization has a child safeguarding incident register in place.</t>
  </si>
  <si>
    <t xml:space="preserve">There is a system in place of regular reporting of serious child safeguarding incidents from partners </t>
  </si>
  <si>
    <t xml:space="preserve">• Written reports of partner safeguarding incidents exist
• Minutes of management meetings indicate that reports of partner progress in responding to safeguarding concern
</t>
  </si>
  <si>
    <t xml:space="preserve">      • National Corruption (See the following website: https://www.transparency.org/en/cpi/2020/index)
</t>
  </si>
  <si>
    <r>
      <rPr>
        <b/>
        <sz val="12"/>
        <color rgb="FF000000"/>
        <rFont val="Calibri"/>
        <family val="2"/>
      </rPr>
      <t>● Red section</t>
    </r>
    <r>
      <rPr>
        <sz val="12"/>
        <color rgb="FF000000"/>
        <rFont val="Calibri"/>
        <family val="2"/>
      </rPr>
      <t xml:space="preserve"> – High /certain likelihood of issue occurring with high impact /severity. 
Urgent action and allocation of resources is required to  implement a risk reduction plan.</t>
    </r>
  </si>
  <si>
    <r>
      <rPr>
        <b/>
        <sz val="12"/>
        <color rgb="FF000000"/>
        <rFont val="Calibri"/>
        <family val="2"/>
      </rPr>
      <t>● Amber section</t>
    </r>
    <r>
      <rPr>
        <sz val="12"/>
        <color rgb="FF000000"/>
        <rFont val="Calibri"/>
        <family val="2"/>
      </rPr>
      <t xml:space="preserve"> –</t>
    </r>
    <r>
      <rPr>
        <b/>
        <sz val="12"/>
        <color rgb="FF000000"/>
        <rFont val="Calibri"/>
        <family val="2"/>
      </rPr>
      <t xml:space="preserve"> </t>
    </r>
    <r>
      <rPr>
        <sz val="12"/>
        <color rgb="FF000000"/>
        <rFont val="Calibri"/>
        <family val="2"/>
      </rPr>
      <t>Moderate likelihood of a issue occurring. Focused attention and monitoring is required to 
reduce the risk exposure.</t>
    </r>
  </si>
  <si>
    <r>
      <rPr>
        <b/>
        <sz val="12"/>
        <rFont val="Calibri"/>
        <family val="2"/>
      </rPr>
      <t xml:space="preserve">Note </t>
    </r>
    <r>
      <rPr>
        <sz val="12"/>
        <rFont val="Calibri"/>
        <family val="2"/>
      </rPr>
      <t>when answering Category 3 please consider: the main protection issues facing children (including common place practices /culturally accepted that may be harmful to children); the effectiveness of the judicial /welfare systems for the protection of children; the enforcement /implementation /effectiveness of legislation governing the protection of children; the presence and effectiveness of informal /community safeguarding mechanisms; the presence and effectiveness of any agencies (NGOs, health, government) that manage child protection issues and are they effective</t>
    </r>
  </si>
  <si>
    <r>
      <t xml:space="preserve">Level of safeguarding risk in partner programmes </t>
    </r>
    <r>
      <rPr>
        <b/>
        <sz val="12"/>
        <rFont val="Calibri"/>
        <family val="2"/>
      </rPr>
      <t>(as per Category 2 above )</t>
    </r>
  </si>
  <si>
    <r>
      <t xml:space="preserve">.         ● </t>
    </r>
    <r>
      <rPr>
        <b/>
        <sz val="12"/>
        <color rgb="FF000000"/>
        <rFont val="Calibri"/>
        <family val="2"/>
      </rPr>
      <t xml:space="preserve">Green section </t>
    </r>
    <r>
      <rPr>
        <sz val="12"/>
        <color rgb="FF000000"/>
        <rFont val="Calibri"/>
        <family val="2"/>
      </rPr>
      <t xml:space="preserve"> – Very low likelihood of issue occurring. No urgent action required however, you are still expected to
          implement the actions you have identified to address gaps in implementation and monitor progress against action plan.       .</t>
    </r>
  </si>
  <si>
    <t>Answer 'high',@ 'medium', or 'low'</t>
  </si>
  <si>
    <r>
      <rPr>
        <sz val="11"/>
        <rFont val="Calibri"/>
        <family val="2"/>
      </rPr>
      <t xml:space="preserve">The acronym LGBTQIA+ is an ever growing and evolving acronym. It is an inclusive term covering people of all genders and sexualities, such as lesbian, gay, bisexual, transgender, questioning, queer, intersex, asexual, pansexual, and allies. Since this is not one group but several different groups, it’s important to examine what each different letter stands for.
</t>
    </r>
    <r>
      <rPr>
        <b/>
        <sz val="11"/>
        <rFont val="Calibri"/>
        <family val="2"/>
      </rPr>
      <t>Meaning of LGB</t>
    </r>
    <r>
      <rPr>
        <sz val="11"/>
        <rFont val="Calibri"/>
        <family val="2"/>
      </rPr>
      <t xml:space="preserve">
The first three letters of LGBTQIA+ deal with sexual identity. LGB can be broken down into lesbian, gay, and bisexual. Explore the meanings of these different terms.
</t>
    </r>
    <r>
      <rPr>
        <b/>
        <sz val="11"/>
        <rFont val="Calibri"/>
        <family val="2"/>
      </rPr>
      <t>The T</t>
    </r>
    <r>
      <rPr>
        <sz val="11"/>
        <rFont val="Calibri"/>
        <family val="2"/>
      </rPr>
      <t xml:space="preserve"> in LGBTQIA+ can have several different meanings, but typically deals with gender identity. Some words have fallen out of favour or their meanings are slightly different depending on the person.
</t>
    </r>
    <r>
      <rPr>
        <b/>
        <sz val="11"/>
        <rFont val="Calibri"/>
        <family val="2"/>
      </rPr>
      <t>trans</t>
    </r>
    <r>
      <rPr>
        <sz val="11"/>
        <rFont val="Calibri"/>
        <family val="2"/>
      </rPr>
      <t xml:space="preserve"> - an inclusive term for transgender, non-conforming, and non-binary individuals
</t>
    </r>
    <r>
      <rPr>
        <b/>
        <sz val="11"/>
        <rFont val="Calibri"/>
        <family val="2"/>
      </rPr>
      <t>transsexual</t>
    </r>
    <r>
      <rPr>
        <sz val="11"/>
        <rFont val="Calibri"/>
        <family val="2"/>
      </rPr>
      <t xml:space="preserve"> - can mean someone transitioning from one sex to another using surgery or medical treatments. However, this term has fallen out of favour for trans or transgender.
</t>
    </r>
    <r>
      <rPr>
        <b/>
        <sz val="11"/>
        <rFont val="Calibri"/>
        <family val="2"/>
      </rPr>
      <t>transgender</t>
    </r>
    <r>
      <rPr>
        <sz val="11"/>
        <rFont val="Calibri"/>
        <family val="2"/>
      </rPr>
      <t xml:space="preserve"> - term for someone that identifies as a different gender than what was assigned on their birth certificate
</t>
    </r>
    <r>
      <rPr>
        <b/>
        <sz val="11"/>
        <rFont val="Calibri"/>
        <family val="2"/>
      </rPr>
      <t>QIA</t>
    </r>
    <r>
      <rPr>
        <sz val="11"/>
        <rFont val="Calibri"/>
        <family val="2"/>
      </rPr>
      <t xml:space="preserve"> stands for questioning /queer, intersex and asexual. Dive into the meanings of these letters in the acronym.
</t>
    </r>
    <r>
      <rPr>
        <b/>
        <sz val="11"/>
        <rFont val="Calibri"/>
        <family val="2"/>
      </rPr>
      <t>questioning</t>
    </r>
    <r>
      <rPr>
        <sz val="11"/>
        <rFont val="Calibri"/>
        <family val="2"/>
      </rPr>
      <t xml:space="preserve"> - when a person is exploring their sexuality, gender identity, and gender expression
</t>
    </r>
    <r>
      <rPr>
        <b/>
        <sz val="11"/>
        <rFont val="Calibri"/>
        <family val="2"/>
      </rPr>
      <t xml:space="preserve">queer </t>
    </r>
    <r>
      <rPr>
        <sz val="11"/>
        <rFont val="Calibri"/>
        <family val="2"/>
      </rPr>
      <t xml:space="preserve">- this term can have various definitions but can be seen as an inclusive term or as a unique celebration of not molding to social norms
</t>
    </r>
    <r>
      <rPr>
        <b/>
        <sz val="11"/>
        <rFont val="Calibri"/>
        <family val="2"/>
      </rPr>
      <t>intersex</t>
    </r>
    <r>
      <rPr>
        <sz val="11"/>
        <rFont val="Calibri"/>
        <family val="2"/>
      </rPr>
      <t xml:space="preserve"> - this word can have various meanings; it’s used for individuals that don’t fit into specific gender norms of woman or man; it can also be used for those with reproductive anatomy that isn’t typical
</t>
    </r>
    <r>
      <rPr>
        <b/>
        <sz val="11"/>
        <rFont val="Calibri"/>
        <family val="2"/>
      </rPr>
      <t>asexual</t>
    </r>
    <r>
      <rPr>
        <sz val="11"/>
        <rFont val="Calibri"/>
        <family val="2"/>
      </rPr>
      <t xml:space="preserve"> - use for those that don’t feel sexual attraction to either sex or that don’t feel romantic attraction in the typical way.</t>
    </r>
  </si>
  <si>
    <t>• The child safeguarding incident register
• The register also includes major child safeguarding incidents reported by partners</t>
  </si>
  <si>
    <t xml:space="preserve">• There is documented evidence of implementation plans being used as the basis of tracking progress and are subject to regular review
• Review of M&amp;E systems and other performance management processes indicates safeguarding has been incorporated
• Dedicated safeguarding assessments and /or audits exist
</t>
  </si>
  <si>
    <t xml:space="preserve">Lessons learned from responding to child safeguarding incidents are used to strengthen safeguarding policies and procedures. </t>
  </si>
  <si>
    <r>
      <t xml:space="preserve">(Enter: 'Yes' in one cell </t>
    </r>
    <r>
      <rPr>
        <b/>
        <u/>
        <sz val="12"/>
        <color indexed="12"/>
        <rFont val="Calibri"/>
        <family val="2"/>
      </rPr>
      <t>only</t>
    </r>
    <r>
      <rPr>
        <b/>
        <sz val="12"/>
        <color indexed="12"/>
        <rFont val="Calibri"/>
        <family val="2"/>
      </rPr>
      <t xml:space="preserve"> for either 'Met', 'Partly Met', 'Not Met' or 'N/A')</t>
    </r>
  </si>
  <si>
    <r>
      <t>% compliance at each level</t>
    </r>
    <r>
      <rPr>
        <sz val="12"/>
        <rFont val="Calibri"/>
        <family val="2"/>
      </rPr>
      <t xml:space="preserve"> </t>
    </r>
  </si>
  <si>
    <r>
      <t>H</t>
    </r>
    <r>
      <rPr>
        <sz val="12"/>
        <rFont val="Calibri"/>
        <family val="2"/>
      </rPr>
      <t>igh = 0 to 65%</t>
    </r>
  </si>
  <si>
    <r>
      <t>M</t>
    </r>
    <r>
      <rPr>
        <sz val="12"/>
        <rFont val="Calibri"/>
        <family val="2"/>
      </rPr>
      <t>edium = 66% to 89%</t>
    </r>
  </si>
  <si>
    <r>
      <t>L</t>
    </r>
    <r>
      <rPr>
        <sz val="12"/>
        <rFont val="Calibri"/>
        <family val="2"/>
      </rPr>
      <t>ow = 90% to 100%</t>
    </r>
  </si>
  <si>
    <r>
      <t>H</t>
    </r>
    <r>
      <rPr>
        <sz val="12"/>
        <rFont val="Calibri"/>
        <family val="2"/>
      </rPr>
      <t>igh = 0 to 32%</t>
    </r>
  </si>
  <si>
    <r>
      <t>M</t>
    </r>
    <r>
      <rPr>
        <sz val="12"/>
        <rFont val="Calibri"/>
        <family val="2"/>
      </rPr>
      <t>edium = 33% to 77%</t>
    </r>
  </si>
  <si>
    <r>
      <t>L</t>
    </r>
    <r>
      <rPr>
        <sz val="12"/>
        <rFont val="Calibri"/>
        <family val="2"/>
      </rPr>
      <t>ow = 78% to 100%</t>
    </r>
  </si>
  <si>
    <r>
      <rPr>
        <b/>
        <sz val="12"/>
        <rFont val="Calibri"/>
        <family val="2"/>
      </rPr>
      <t>*</t>
    </r>
    <r>
      <rPr>
        <sz val="12"/>
        <rFont val="Calibri"/>
        <family val="2"/>
      </rPr>
      <t>The % compliance within each level calculated by awarding 1 point for every criteria 'met', 0.5point for every 'partly met' and taking into account those listed as ‘N/A’ to your country context. No points are given for 'not met'. (Some formulaic columns are hidden).</t>
    </r>
  </si>
  <si>
    <t xml:space="preserve">• Documented staff recruitment procedures and processes for engagement of associates show compliance with indicator. 
• A review of staff personnel folders and associate contracts/agreements show evidence that due process has been followed.  Where the full process has not been followed there is a documented rationale with appropriate authorisation.
• All interviews and reference checks should contain a question specifically relating to child safeguarding issues and the candidate’s previous history and suitability of working directly with children.
</t>
  </si>
  <si>
    <r>
      <rPr>
        <b/>
        <sz val="12"/>
        <rFont val="Calibri"/>
        <family val="2"/>
      </rPr>
      <t>*</t>
    </r>
    <r>
      <rPr>
        <sz val="12"/>
        <rFont val="Calibri"/>
        <family val="2"/>
      </rPr>
      <t>The % compliance within each level calculated by awarding 1 point for every criteria 'met', 0.5 point for every 'partly met' and taking into account those listed as ‘N/A’ to your country context. No points are given for 'not met'. (Some formulaic columns are hidden).</t>
    </r>
  </si>
  <si>
    <t xml:space="preserve">• Written Safeguarding Policy (SP) exists detailing comprehensive scope and mandatory nature.
• Minutes of meeting /s at which policy was signed off by senior management.
• Partnership agreements
• The policy should include the following components:
--the safeguarding principles and laws it is based on, including international conventions, regional treaties where rekevant, national child protection legislation, and international best practice;
--Definition of Terms, especially the different types of child abuse
--the scope of the policy (to whom does it apply?);
--under prevention the policy should include commitments to carrying out risk assessments, safe recruitment, the safe use of images and data, the safe use of social media, management's safeguarding responsibilities, and a section on partners' safeguarding responsibilities;
--under reporting and response, the policy should include a statement on the obligation of all staff and associates to report on all concerns they have about a child.
</t>
  </si>
  <si>
    <t xml:space="preserve">• Different language versions of policy exist as well as versions aimed at other key stakeholders, for example, children and /or adults at risk.
• Observations and interviews with staff and other stakeholders (including children and /or adults at risk) confirm that the policy has been received and such as clear and understandable.
• Observations and interviews with staff and other stakeholders (including children and /or adults at risk) show an understanding of the policy.
• The policy is displayed /visible.
• Documented list of Safeguarding Policy briefing / training. sessions held and attendees.
• Age appropriate versions of the policy are promoted and made available to children in the relevant language.
</t>
  </si>
  <si>
    <t>Best Practice Areas</t>
  </si>
  <si>
    <r>
      <t xml:space="preserve">Office Overall % Compliance </t>
    </r>
    <r>
      <rPr>
        <i/>
        <sz val="12"/>
        <rFont val="Calibri"/>
        <family val="2"/>
        <scheme val="minor"/>
      </rPr>
      <t>(all criteria, at all levels across all standards)</t>
    </r>
  </si>
  <si>
    <r>
      <t xml:space="preserve">Office Overall Risk Rating </t>
    </r>
    <r>
      <rPr>
        <i/>
        <sz val="12"/>
        <rFont val="Calibri"/>
        <family val="2"/>
        <scheme val="minor"/>
      </rPr>
      <t xml:space="preserve"> (all criteria, at all levels across all standards)</t>
    </r>
  </si>
  <si>
    <r>
      <t>H</t>
    </r>
    <r>
      <rPr>
        <sz val="12"/>
        <rFont val="Calibri"/>
        <family val="2"/>
        <scheme val="minor"/>
      </rPr>
      <t>igh = 0 to 32%</t>
    </r>
  </si>
  <si>
    <r>
      <t>L</t>
    </r>
    <r>
      <rPr>
        <sz val="12"/>
        <rFont val="Calibri"/>
        <family val="2"/>
        <scheme val="minor"/>
      </rPr>
      <t>ow = 78% to 100%</t>
    </r>
  </si>
  <si>
    <r>
      <t>H</t>
    </r>
    <r>
      <rPr>
        <sz val="12"/>
        <rFont val="Calibri"/>
        <family val="2"/>
        <scheme val="minor"/>
      </rPr>
      <t>igh = 0 to 65%</t>
    </r>
  </si>
  <si>
    <r>
      <t>L</t>
    </r>
    <r>
      <rPr>
        <sz val="12"/>
        <rFont val="Calibri"/>
        <family val="2"/>
        <scheme val="minor"/>
      </rPr>
      <t>ow = 90% to 100%</t>
    </r>
  </si>
  <si>
    <r>
      <t>M</t>
    </r>
    <r>
      <rPr>
        <sz val="12"/>
        <rFont val="Calibri"/>
        <family val="2"/>
        <scheme val="minor"/>
      </rPr>
      <t>edium = 66% to 89%</t>
    </r>
  </si>
  <si>
    <r>
      <t>M</t>
    </r>
    <r>
      <rPr>
        <sz val="12"/>
        <rFont val="Calibri"/>
        <family val="2"/>
        <scheme val="minor"/>
      </rPr>
      <t>edium = 33% to 77%</t>
    </r>
  </si>
  <si>
    <t xml:space="preserve">2: Staff Responsibilities and Support
The organization's staff and associates – in particular, its partners - have clear child safeguarding responsibilities and they and other relevant stakeholders, including children) 
are supported in understanding and acting in line with these.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</si>
</sst>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0"/>
      <name val="Arial"/>
      <family val="2"/>
    </font>
    <font>
      <u/>
      <sz val="10"/>
      <color indexed="12"/>
      <name val="Arial"/>
      <family val="2"/>
    </font>
    <font>
      <sz val="10"/>
      <name val="Arial"/>
      <family val="2"/>
    </font>
    <font>
      <sz val="10"/>
      <name val="Calibri"/>
      <family val="2"/>
      <scheme val="minor"/>
    </font>
    <font>
      <sz val="10.5"/>
      <name val="Calibri"/>
      <family val="2"/>
      <scheme val="minor"/>
    </font>
    <font>
      <b/>
      <sz val="10"/>
      <name val="Calibri"/>
      <family val="2"/>
      <scheme val="minor"/>
    </font>
    <font>
      <b/>
      <sz val="10.5"/>
      <name val="Calibri"/>
      <family val="2"/>
      <scheme val="minor"/>
    </font>
    <font>
      <b/>
      <sz val="12"/>
      <name val="Calibri"/>
      <family val="2"/>
      <scheme val="minor"/>
    </font>
    <font>
      <sz val="12"/>
      <name val="Calibri"/>
      <family val="2"/>
      <scheme val="minor"/>
    </font>
    <font>
      <sz val="9"/>
      <color indexed="81"/>
      <name val="Tahoma"/>
      <family val="2"/>
    </font>
    <font>
      <b/>
      <sz val="9"/>
      <color indexed="81"/>
      <name val="Tahoma"/>
      <family val="2"/>
    </font>
    <font>
      <b/>
      <sz val="12"/>
      <color theme="0"/>
      <name val="Franklin Gothic Book"/>
      <family val="2"/>
    </font>
    <font>
      <b/>
      <sz val="11"/>
      <name val="Franklin Gothic Book"/>
      <family val="2"/>
    </font>
    <font>
      <b/>
      <sz val="12"/>
      <name val="Franklin Gothic Book"/>
      <family val="2"/>
    </font>
    <font>
      <sz val="11"/>
      <name val="Franklin Gothic Book"/>
      <family val="2"/>
    </font>
    <font>
      <sz val="12"/>
      <name val="Franklin Gothic Book"/>
      <family val="2"/>
    </font>
    <font>
      <b/>
      <sz val="12"/>
      <color indexed="10"/>
      <name val="Franklin Gothic Book"/>
      <family val="2"/>
    </font>
    <font>
      <sz val="10"/>
      <name val="Franklin Gothic Book"/>
      <family val="2"/>
    </font>
    <font>
      <b/>
      <sz val="10"/>
      <color indexed="12"/>
      <name val="Franklin Gothic Book"/>
      <family val="2"/>
    </font>
    <font>
      <b/>
      <u/>
      <sz val="10"/>
      <color indexed="12"/>
      <name val="Franklin Gothic Book"/>
      <family val="2"/>
    </font>
    <font>
      <b/>
      <sz val="10.5"/>
      <name val="Franklin Gothic Book"/>
      <family val="2"/>
    </font>
    <font>
      <b/>
      <sz val="11"/>
      <color indexed="12"/>
      <name val="Franklin Gothic Book"/>
      <family val="2"/>
    </font>
    <font>
      <sz val="11"/>
      <name val="Calibri"/>
      <family val="2"/>
    </font>
    <font>
      <sz val="10"/>
      <name val="Calibri"/>
      <family val="2"/>
    </font>
    <font>
      <b/>
      <sz val="11"/>
      <name val="Calibri"/>
      <family val="2"/>
    </font>
    <font>
      <b/>
      <sz val="12"/>
      <name val="Calibri"/>
      <family val="2"/>
    </font>
    <font>
      <sz val="12"/>
      <color rgb="FF000000"/>
      <name val="Calibri"/>
      <family val="2"/>
    </font>
    <font>
      <b/>
      <sz val="12"/>
      <color rgb="FF000000"/>
      <name val="Calibri"/>
      <family val="2"/>
    </font>
    <font>
      <sz val="12"/>
      <name val="Calibri"/>
      <family val="2"/>
    </font>
    <font>
      <b/>
      <sz val="12"/>
      <color theme="0"/>
      <name val="Calibri"/>
      <family val="2"/>
    </font>
    <font>
      <b/>
      <i/>
      <sz val="12"/>
      <name val="Calibri"/>
      <family val="2"/>
    </font>
    <font>
      <i/>
      <sz val="12"/>
      <name val="Calibri"/>
      <family val="2"/>
    </font>
    <font>
      <sz val="11"/>
      <name val="Calibri"/>
      <family val="2"/>
      <scheme val="minor"/>
    </font>
    <font>
      <b/>
      <sz val="12"/>
      <color indexed="12"/>
      <name val="Calibri"/>
      <family val="2"/>
    </font>
    <font>
      <b/>
      <u/>
      <sz val="12"/>
      <color indexed="12"/>
      <name val="Calibri"/>
      <family val="2"/>
    </font>
    <font>
      <sz val="12"/>
      <color rgb="FF212721"/>
      <name val="Calibri"/>
      <family val="2"/>
    </font>
    <font>
      <b/>
      <sz val="12"/>
      <color indexed="10"/>
      <name val="Calibri"/>
      <family val="2"/>
    </font>
    <font>
      <b/>
      <sz val="14"/>
      <name val="Calibri"/>
      <family val="2"/>
      <scheme val="minor"/>
    </font>
    <font>
      <b/>
      <sz val="14"/>
      <color theme="0"/>
      <name val="Calibri"/>
      <family val="2"/>
      <scheme val="minor"/>
    </font>
    <font>
      <b/>
      <sz val="12"/>
      <color indexed="10"/>
      <name val="Calibri"/>
      <family val="2"/>
      <scheme val="minor"/>
    </font>
    <font>
      <u/>
      <sz val="12"/>
      <color indexed="12"/>
      <name val="Calibri"/>
      <family val="2"/>
      <scheme val="minor"/>
    </font>
    <font>
      <i/>
      <sz val="12"/>
      <name val="Calibri"/>
      <family val="2"/>
      <scheme val="minor"/>
    </font>
  </fonts>
  <fills count="21">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1" tint="0.14999847407452621"/>
        <bgColor indexed="64"/>
      </patternFill>
    </fill>
    <fill>
      <patternFill patternType="solid">
        <fgColor theme="4" tint="0.59999389629810485"/>
        <bgColor indexed="64"/>
      </patternFill>
    </fill>
    <fill>
      <patternFill patternType="solid">
        <fgColor rgb="FF5F285E"/>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2" tint="-0.49998474074526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thin">
        <color auto="1"/>
      </left>
      <right/>
      <top style="thin">
        <color auto="1"/>
      </top>
      <bottom/>
      <diagonal/>
    </border>
    <border>
      <left style="thin">
        <color auto="1"/>
      </left>
      <right style="medium">
        <color auto="1"/>
      </right>
      <top style="medium">
        <color auto="1"/>
      </top>
      <bottom/>
      <diagonal/>
    </border>
    <border>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cellStyleXfs>
  <cellXfs count="542">
    <xf numFmtId="0" fontId="0" fillId="0" borderId="0" xfId="0"/>
    <xf numFmtId="0" fontId="4" fillId="0" borderId="0" xfId="0" applyFont="1"/>
    <xf numFmtId="0" fontId="4" fillId="0" borderId="0" xfId="0" applyFont="1" applyProtection="1">
      <protection locked="0"/>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pplyProtection="1">
      <alignment vertical="top" wrapText="1"/>
      <protection locked="0"/>
    </xf>
    <xf numFmtId="0" fontId="4" fillId="0" borderId="0" xfId="0" applyFont="1" applyAlignment="1" applyProtection="1">
      <alignment vertical="top"/>
      <protection locked="0"/>
    </xf>
    <xf numFmtId="0" fontId="5"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6" fillId="0" borderId="0" xfId="0" applyFont="1" applyAlignment="1" applyProtection="1">
      <alignment vertical="top"/>
      <protection locked="0"/>
    </xf>
    <xf numFmtId="0" fontId="9" fillId="0" borderId="0" xfId="0" applyFont="1" applyAlignment="1" applyProtection="1">
      <alignment vertical="top"/>
      <protection locked="0"/>
    </xf>
    <xf numFmtId="0" fontId="9" fillId="0" borderId="0" xfId="0" applyFont="1" applyProtection="1">
      <protection locked="0"/>
    </xf>
    <xf numFmtId="0" fontId="9" fillId="0" borderId="0" xfId="0" applyFont="1" applyAlignment="1" applyProtection="1">
      <alignment vertical="top" wrapText="1"/>
      <protection locked="0"/>
    </xf>
    <xf numFmtId="0" fontId="14" fillId="7" borderId="14" xfId="0" applyFont="1" applyFill="1" applyBorder="1" applyAlignment="1">
      <alignment horizontal="center" vertical="top" wrapText="1"/>
    </xf>
    <xf numFmtId="0" fontId="14" fillId="7" borderId="20" xfId="0" applyFont="1" applyFill="1" applyBorder="1" applyAlignment="1">
      <alignment horizontal="center" vertical="top" wrapText="1"/>
    </xf>
    <xf numFmtId="0" fontId="14" fillId="3" borderId="0" xfId="0" applyFont="1" applyFill="1" applyAlignment="1">
      <alignment horizontal="center" vertical="center" wrapText="1"/>
    </xf>
    <xf numFmtId="0" fontId="16" fillId="3" borderId="0" xfId="0" applyFont="1" applyFill="1" applyAlignment="1">
      <alignment vertical="top" wrapText="1"/>
    </xf>
    <xf numFmtId="0" fontId="21" fillId="0" borderId="39" xfId="0" applyFont="1" applyBorder="1" applyAlignment="1">
      <alignment horizontal="center" vertical="top" wrapText="1"/>
    </xf>
    <xf numFmtId="0" fontId="21" fillId="0" borderId="40" xfId="0" applyFont="1" applyBorder="1" applyAlignment="1">
      <alignment horizontal="center" vertical="top" wrapText="1"/>
    </xf>
    <xf numFmtId="0" fontId="18" fillId="0" borderId="0" xfId="0" applyFont="1" applyAlignment="1" applyProtection="1">
      <alignment vertical="top" wrapText="1"/>
      <protection locked="0"/>
    </xf>
    <xf numFmtId="0" fontId="13" fillId="0" borderId="35" xfId="0" applyFont="1" applyBorder="1" applyAlignment="1">
      <alignment vertical="top"/>
    </xf>
    <xf numFmtId="0" fontId="13" fillId="0" borderId="39" xfId="0" applyFont="1" applyBorder="1" applyAlignment="1">
      <alignment vertical="top"/>
    </xf>
    <xf numFmtId="0" fontId="13" fillId="4" borderId="39" xfId="0" applyFont="1" applyFill="1" applyBorder="1" applyAlignment="1">
      <alignment horizontal="center" vertical="top" wrapText="1"/>
    </xf>
    <xf numFmtId="0" fontId="15" fillId="4" borderId="5" xfId="0" quotePrefix="1" applyFont="1" applyFill="1" applyBorder="1" applyAlignment="1">
      <alignment horizontal="center" vertical="top" wrapText="1"/>
    </xf>
    <xf numFmtId="0" fontId="15" fillId="4" borderId="1" xfId="0" applyFont="1" applyFill="1" applyBorder="1" applyAlignment="1" applyProtection="1">
      <alignment vertical="top" wrapText="1"/>
      <protection locked="0"/>
    </xf>
    <xf numFmtId="0" fontId="15" fillId="6" borderId="1" xfId="0" applyFont="1" applyFill="1" applyBorder="1" applyAlignment="1">
      <alignment vertical="top" wrapText="1"/>
    </xf>
    <xf numFmtId="0" fontId="13" fillId="4" borderId="1" xfId="0" applyFont="1" applyFill="1" applyBorder="1" applyAlignment="1" applyProtection="1">
      <alignment vertical="top" wrapText="1"/>
      <protection locked="0"/>
    </xf>
    <xf numFmtId="17" fontId="13" fillId="4" borderId="7" xfId="0" applyNumberFormat="1" applyFont="1" applyFill="1" applyBorder="1" applyAlignment="1" applyProtection="1">
      <alignment vertical="top" wrapText="1"/>
      <protection locked="0"/>
    </xf>
    <xf numFmtId="0" fontId="13" fillId="4" borderId="7" xfId="0" applyFont="1" applyFill="1" applyBorder="1" applyAlignment="1" applyProtection="1">
      <alignment vertical="top" wrapText="1"/>
      <protection locked="0"/>
    </xf>
    <xf numFmtId="0" fontId="13" fillId="4" borderId="7" xfId="0" quotePrefix="1" applyFont="1" applyFill="1" applyBorder="1" applyAlignment="1" applyProtection="1">
      <alignment vertical="top" wrapText="1"/>
      <protection locked="0"/>
    </xf>
    <xf numFmtId="0" fontId="13" fillId="0" borderId="39" xfId="0" applyFont="1" applyBorder="1" applyAlignment="1">
      <alignment horizontal="center" vertical="top" wrapText="1"/>
    </xf>
    <xf numFmtId="0" fontId="15" fillId="0" borderId="5" xfId="0" quotePrefix="1" applyFont="1" applyBorder="1" applyAlignment="1">
      <alignment horizontal="center" vertical="top" wrapText="1"/>
    </xf>
    <xf numFmtId="0" fontId="15" fillId="0" borderId="1" xfId="0" applyFont="1" applyBorder="1" applyAlignment="1" applyProtection="1">
      <alignment vertical="top" wrapText="1"/>
      <protection locked="0"/>
    </xf>
    <xf numFmtId="0" fontId="15" fillId="3" borderId="1" xfId="0" applyFont="1" applyFill="1" applyBorder="1" applyAlignment="1" applyProtection="1">
      <alignment vertical="top" wrapText="1"/>
      <protection locked="0"/>
    </xf>
    <xf numFmtId="0" fontId="13" fillId="3" borderId="1" xfId="0" applyFont="1" applyFill="1" applyBorder="1" applyAlignment="1" applyProtection="1">
      <alignment vertical="top" wrapText="1"/>
      <protection locked="0"/>
    </xf>
    <xf numFmtId="0" fontId="13" fillId="3" borderId="7" xfId="0" quotePrefix="1" applyFont="1" applyFill="1" applyBorder="1" applyAlignment="1" applyProtection="1">
      <alignment vertical="top" wrapText="1"/>
      <protection locked="0"/>
    </xf>
    <xf numFmtId="0" fontId="13" fillId="0" borderId="40" xfId="0" applyFont="1" applyBorder="1" applyAlignment="1">
      <alignment horizontal="center" vertical="top" wrapText="1"/>
    </xf>
    <xf numFmtId="0" fontId="15" fillId="0" borderId="27" xfId="0" quotePrefix="1" applyFont="1" applyBorder="1" applyAlignment="1">
      <alignment horizontal="center" vertical="top" wrapText="1"/>
    </xf>
    <xf numFmtId="0" fontId="15" fillId="0" borderId="3"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17" fontId="13" fillId="0" borderId="8" xfId="0" applyNumberFormat="1"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4" borderId="7" xfId="0" applyFont="1" applyFill="1" applyBorder="1" applyAlignment="1" applyProtection="1">
      <alignment vertical="top" wrapText="1"/>
      <protection locked="0"/>
    </xf>
    <xf numFmtId="9" fontId="14" fillId="3" borderId="22" xfId="0" quotePrefix="1" applyNumberFormat="1" applyFont="1" applyFill="1" applyBorder="1" applyAlignment="1">
      <alignment horizontal="center" vertical="center" wrapText="1"/>
    </xf>
    <xf numFmtId="0" fontId="22" fillId="0" borderId="11" xfId="0" applyFont="1" applyBorder="1" applyAlignment="1">
      <alignment horizontal="right" vertical="top"/>
    </xf>
    <xf numFmtId="0" fontId="15" fillId="4" borderId="2" xfId="0" applyFont="1" applyFill="1" applyBorder="1" applyAlignment="1" applyProtection="1">
      <alignment vertical="top" wrapText="1"/>
      <protection locked="0"/>
    </xf>
    <xf numFmtId="0" fontId="13" fillId="4" borderId="2" xfId="0" applyFont="1" applyFill="1" applyBorder="1" applyAlignment="1" applyProtection="1">
      <alignment vertical="top" wrapText="1"/>
      <protection locked="0"/>
    </xf>
    <xf numFmtId="0" fontId="13" fillId="4" borderId="10" xfId="0" applyFont="1" applyFill="1" applyBorder="1" applyAlignment="1" applyProtection="1">
      <alignment vertical="top" wrapText="1"/>
      <protection locked="0"/>
    </xf>
    <xf numFmtId="0" fontId="13" fillId="4" borderId="5" xfId="0" applyFont="1" applyFill="1" applyBorder="1" applyAlignment="1">
      <alignment horizontal="center" vertical="top" wrapText="1"/>
    </xf>
    <xf numFmtId="0" fontId="13" fillId="0" borderId="27" xfId="0" applyFont="1" applyBorder="1" applyAlignment="1">
      <alignment horizontal="center" vertical="top" wrapText="1"/>
    </xf>
    <xf numFmtId="0" fontId="15" fillId="3" borderId="3" xfId="0" applyFont="1" applyFill="1" applyBorder="1" applyAlignment="1" applyProtection="1">
      <alignment vertical="top" wrapText="1"/>
      <protection locked="0"/>
    </xf>
    <xf numFmtId="0" fontId="15" fillId="3" borderId="30" xfId="0" applyFont="1" applyFill="1" applyBorder="1" applyAlignment="1" applyProtection="1">
      <alignment vertical="top" wrapText="1"/>
      <protection locked="0"/>
    </xf>
    <xf numFmtId="0" fontId="19" fillId="0" borderId="9" xfId="0" applyFont="1" applyBorder="1" applyAlignment="1" applyProtection="1">
      <alignment horizontal="left" vertical="top" wrapText="1"/>
      <protection locked="0"/>
    </xf>
    <xf numFmtId="0" fontId="16" fillId="3" borderId="14" xfId="0" applyFont="1" applyFill="1" applyBorder="1" applyAlignment="1">
      <alignment vertical="top" wrapText="1"/>
    </xf>
    <xf numFmtId="0" fontId="16" fillId="3" borderId="20" xfId="0" applyFont="1" applyFill="1" applyBorder="1" applyAlignment="1">
      <alignment vertical="top" wrapText="1"/>
    </xf>
    <xf numFmtId="0" fontId="17" fillId="3" borderId="0" xfId="0" applyFont="1" applyFill="1" applyAlignment="1">
      <alignment horizontal="center" vertical="center" wrapText="1"/>
    </xf>
    <xf numFmtId="0" fontId="16" fillId="3" borderId="0" xfId="0" applyFont="1" applyFill="1" applyAlignment="1">
      <alignment horizontal="center" vertical="center" wrapText="1"/>
    </xf>
    <xf numFmtId="0" fontId="16" fillId="3" borderId="22" xfId="0" applyFont="1" applyFill="1" applyBorder="1" applyAlignment="1">
      <alignment horizontal="center" vertical="center" wrapText="1"/>
    </xf>
    <xf numFmtId="0" fontId="16" fillId="3" borderId="23" xfId="0" applyFont="1" applyFill="1" applyBorder="1" applyAlignment="1">
      <alignment horizontal="center" vertical="center"/>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3" fillId="6" borderId="21" xfId="0" applyFont="1" applyFill="1" applyBorder="1" applyAlignment="1">
      <alignment horizontal="left" vertical="top"/>
    </xf>
    <xf numFmtId="0" fontId="15" fillId="6" borderId="48" xfId="0" applyFont="1" applyFill="1" applyBorder="1" applyAlignment="1">
      <alignment vertical="top" wrapText="1"/>
    </xf>
    <xf numFmtId="0" fontId="15" fillId="2" borderId="48" xfId="0" applyFont="1" applyFill="1" applyBorder="1" applyAlignment="1">
      <alignment vertical="top" wrapText="1"/>
    </xf>
    <xf numFmtId="0" fontId="15" fillId="2" borderId="43" xfId="0" applyFont="1" applyFill="1" applyBorder="1" applyAlignment="1">
      <alignment vertical="top" wrapText="1"/>
    </xf>
    <xf numFmtId="0" fontId="14" fillId="3" borderId="22" xfId="0" applyFont="1" applyFill="1" applyBorder="1" applyAlignment="1">
      <alignment horizontal="center" vertical="center" wrapText="1"/>
    </xf>
    <xf numFmtId="0" fontId="13" fillId="0" borderId="41" xfId="0" applyFont="1" applyBorder="1" applyAlignment="1">
      <alignment horizontal="center" vertical="top" wrapText="1"/>
    </xf>
    <xf numFmtId="0" fontId="15" fillId="0" borderId="26" xfId="0" quotePrefix="1" applyFont="1" applyBorder="1" applyAlignment="1">
      <alignment horizontal="center" vertical="top" wrapText="1"/>
    </xf>
    <xf numFmtId="0" fontId="15" fillId="0" borderId="2" xfId="0" applyFont="1" applyBorder="1" applyAlignment="1" applyProtection="1">
      <alignment vertical="top" wrapText="1"/>
      <protection locked="0"/>
    </xf>
    <xf numFmtId="0" fontId="13" fillId="0" borderId="2"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17" fontId="13" fillId="0" borderId="10" xfId="0" applyNumberFormat="1" applyFont="1" applyBorder="1" applyAlignment="1" applyProtection="1">
      <alignment vertical="top" wrapText="1"/>
      <protection locked="0"/>
    </xf>
    <xf numFmtId="0" fontId="13" fillId="0" borderId="8" xfId="0" applyFont="1" applyBorder="1" applyAlignment="1" applyProtection="1">
      <alignment vertical="top" wrapText="1"/>
      <protection locked="0"/>
    </xf>
    <xf numFmtId="17" fontId="15" fillId="0" borderId="7" xfId="0" applyNumberFormat="1"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3" fillId="0" borderId="1" xfId="0" applyFont="1" applyBorder="1" applyAlignment="1" applyProtection="1">
      <alignment vertical="top" wrapText="1"/>
      <protection locked="0"/>
    </xf>
    <xf numFmtId="17" fontId="15" fillId="0" borderId="8" xfId="0" applyNumberFormat="1" applyFont="1" applyBorder="1" applyAlignment="1" applyProtection="1">
      <alignment vertical="top" wrapText="1"/>
      <protection locked="0"/>
    </xf>
    <xf numFmtId="0" fontId="15" fillId="6" borderId="3" xfId="0" applyFont="1" applyFill="1" applyBorder="1" applyAlignment="1">
      <alignment vertical="top" wrapText="1"/>
    </xf>
    <xf numFmtId="0" fontId="9" fillId="3" borderId="0" xfId="0" applyFont="1" applyFill="1" applyProtection="1">
      <protection locked="0"/>
    </xf>
    <xf numFmtId="0" fontId="14" fillId="7" borderId="21" xfId="0" applyFont="1" applyFill="1" applyBorder="1" applyAlignment="1">
      <alignment horizontal="center" vertical="top" wrapText="1"/>
    </xf>
    <xf numFmtId="0" fontId="18" fillId="3" borderId="0" xfId="0" applyFont="1" applyFill="1" applyAlignment="1" applyProtection="1">
      <alignment vertical="top" wrapText="1"/>
      <protection locked="0"/>
    </xf>
    <xf numFmtId="0" fontId="18" fillId="3" borderId="4" xfId="0" applyFont="1" applyFill="1" applyBorder="1" applyAlignment="1">
      <alignment vertical="top" wrapText="1"/>
    </xf>
    <xf numFmtId="0" fontId="18" fillId="3" borderId="0" xfId="0" applyFont="1" applyFill="1" applyAlignment="1">
      <alignment vertical="top" wrapText="1"/>
    </xf>
    <xf numFmtId="0" fontId="4" fillId="3" borderId="0" xfId="0" applyFont="1" applyFill="1" applyAlignment="1">
      <alignment vertical="top" wrapText="1"/>
    </xf>
    <xf numFmtId="0" fontId="6" fillId="3" borderId="0" xfId="0" applyFont="1" applyFill="1" applyAlignment="1">
      <alignment horizontal="right" vertical="top" wrapText="1"/>
    </xf>
    <xf numFmtId="0" fontId="4" fillId="3" borderId="0" xfId="0" applyFont="1" applyFill="1" applyAlignment="1">
      <alignment vertical="top"/>
    </xf>
    <xf numFmtId="0" fontId="4" fillId="3" borderId="0" xfId="0" applyFont="1" applyFill="1" applyAlignment="1" applyProtection="1">
      <alignment vertical="top" wrapText="1"/>
      <protection locked="0"/>
    </xf>
    <xf numFmtId="0" fontId="15" fillId="3" borderId="0" xfId="0" applyFont="1" applyFill="1" applyAlignment="1" applyProtection="1">
      <alignment vertical="top" wrapText="1"/>
      <protection locked="0"/>
    </xf>
    <xf numFmtId="0" fontId="15" fillId="3" borderId="4" xfId="0" applyFont="1" applyFill="1" applyBorder="1" applyAlignment="1">
      <alignment vertical="top" wrapText="1"/>
    </xf>
    <xf numFmtId="0" fontId="13" fillId="3" borderId="0" xfId="0" applyFont="1" applyFill="1" applyAlignment="1" applyProtection="1">
      <alignment vertical="top" wrapText="1"/>
      <protection locked="0"/>
    </xf>
    <xf numFmtId="0" fontId="13" fillId="3" borderId="0" xfId="0" applyFont="1" applyFill="1" applyAlignment="1">
      <alignment vertical="top" wrapText="1"/>
    </xf>
    <xf numFmtId="0" fontId="5" fillId="3" borderId="0" xfId="0" applyFont="1" applyFill="1" applyAlignment="1" applyProtection="1">
      <alignment vertical="top" wrapText="1"/>
      <protection locked="0"/>
    </xf>
    <xf numFmtId="0" fontId="5" fillId="3" borderId="0" xfId="0" applyFont="1" applyFill="1" applyAlignment="1">
      <alignment vertical="top" wrapText="1"/>
    </xf>
    <xf numFmtId="0" fontId="6" fillId="3" borderId="0" xfId="0" applyFont="1" applyFill="1" applyAlignment="1" applyProtection="1">
      <alignment vertical="top" wrapText="1"/>
      <protection locked="0"/>
    </xf>
    <xf numFmtId="0" fontId="6" fillId="3" borderId="0" xfId="0" applyFont="1" applyFill="1" applyAlignment="1">
      <alignment vertical="top" wrapText="1"/>
    </xf>
    <xf numFmtId="0" fontId="4" fillId="3" borderId="12" xfId="0" applyFont="1" applyFill="1" applyBorder="1" applyAlignment="1">
      <alignment vertical="top" wrapText="1"/>
    </xf>
    <xf numFmtId="0" fontId="6" fillId="3" borderId="12" xfId="0" applyFont="1" applyFill="1" applyBorder="1" applyAlignment="1">
      <alignment horizontal="right" vertical="top" wrapText="1"/>
    </xf>
    <xf numFmtId="0" fontId="15" fillId="3" borderId="4" xfId="0" applyFont="1" applyFill="1" applyBorder="1" applyAlignment="1">
      <alignment vertical="top"/>
    </xf>
    <xf numFmtId="0" fontId="15" fillId="3" borderId="0" xfId="0" applyFont="1" applyFill="1" applyAlignment="1">
      <alignment vertical="top" wrapText="1"/>
    </xf>
    <xf numFmtId="0" fontId="4" fillId="3" borderId="0" xfId="0" applyFont="1" applyFill="1" applyAlignment="1" applyProtection="1">
      <alignment vertical="top"/>
      <protection locked="0"/>
    </xf>
    <xf numFmtId="9" fontId="4" fillId="3" borderId="0" xfId="3" applyFont="1" applyFill="1" applyAlignment="1">
      <alignment vertical="top" wrapText="1"/>
    </xf>
    <xf numFmtId="0" fontId="5" fillId="3" borderId="0" xfId="0" applyFont="1" applyFill="1" applyAlignment="1">
      <alignment vertical="top"/>
    </xf>
    <xf numFmtId="0" fontId="5" fillId="3" borderId="12" xfId="0" applyFont="1" applyFill="1" applyBorder="1" applyAlignment="1">
      <alignment vertical="top" wrapText="1"/>
    </xf>
    <xf numFmtId="0" fontId="7" fillId="3" borderId="12" xfId="0" applyFont="1" applyFill="1" applyBorder="1" applyAlignment="1">
      <alignment horizontal="right" vertical="top" wrapText="1"/>
    </xf>
    <xf numFmtId="0" fontId="5" fillId="3" borderId="0" xfId="0" applyFont="1" applyFill="1" applyAlignment="1" applyProtection="1">
      <alignment vertical="top"/>
      <protection locked="0"/>
    </xf>
    <xf numFmtId="0" fontId="24" fillId="4" borderId="0" xfId="0" applyFont="1" applyFill="1"/>
    <xf numFmtId="0" fontId="26" fillId="11" borderId="39" xfId="0" quotePrefix="1" applyFont="1" applyFill="1" applyBorder="1" applyAlignment="1">
      <alignment horizontal="center" vertical="center"/>
    </xf>
    <xf numFmtId="0" fontId="23" fillId="0" borderId="1" xfId="0" applyFont="1" applyBorder="1" applyAlignment="1">
      <alignment vertical="top" wrapText="1"/>
    </xf>
    <xf numFmtId="0" fontId="26" fillId="11" borderId="5" xfId="0" quotePrefix="1" applyFont="1" applyFill="1" applyBorder="1" applyAlignment="1">
      <alignment horizontal="center" vertical="center"/>
    </xf>
    <xf numFmtId="0" fontId="27" fillId="3" borderId="0" xfId="0" applyFont="1" applyFill="1" applyAlignment="1">
      <alignment vertical="center" wrapText="1"/>
    </xf>
    <xf numFmtId="0" fontId="26" fillId="3" borderId="32" xfId="0" applyFont="1" applyFill="1" applyBorder="1" applyAlignment="1" applyProtection="1">
      <alignment vertical="center"/>
      <protection locked="0"/>
    </xf>
    <xf numFmtId="0" fontId="26" fillId="3" borderId="33" xfId="0" applyFont="1" applyFill="1" applyBorder="1" applyAlignment="1" applyProtection="1">
      <alignment vertical="center"/>
      <protection locked="0"/>
    </xf>
    <xf numFmtId="0" fontId="29" fillId="0" borderId="0" xfId="0" applyFont="1" applyProtection="1">
      <protection locked="0"/>
    </xf>
    <xf numFmtId="0" fontId="30" fillId="17" borderId="21" xfId="0" applyFont="1" applyFill="1" applyBorder="1" applyProtection="1">
      <protection locked="0"/>
    </xf>
    <xf numFmtId="0" fontId="30" fillId="17" borderId="14" xfId="0" applyFont="1" applyFill="1" applyBorder="1" applyProtection="1">
      <protection locked="0"/>
    </xf>
    <xf numFmtId="0" fontId="30" fillId="17" borderId="20" xfId="0" applyFont="1" applyFill="1" applyBorder="1" applyProtection="1">
      <protection locked="0"/>
    </xf>
    <xf numFmtId="0" fontId="29" fillId="0" borderId="0" xfId="0" applyFont="1" applyAlignment="1" applyProtection="1">
      <alignment horizontal="left"/>
      <protection locked="0"/>
    </xf>
    <xf numFmtId="0" fontId="30" fillId="17" borderId="17" xfId="0" applyFont="1" applyFill="1" applyBorder="1" applyProtection="1">
      <protection locked="0"/>
    </xf>
    <xf numFmtId="0" fontId="30" fillId="17" borderId="18" xfId="0" applyFont="1" applyFill="1" applyBorder="1" applyProtection="1">
      <protection locked="0"/>
    </xf>
    <xf numFmtId="0" fontId="30" fillId="17" borderId="19" xfId="0" applyFont="1" applyFill="1" applyBorder="1" applyProtection="1">
      <protection locked="0"/>
    </xf>
    <xf numFmtId="0" fontId="29" fillId="0" borderId="0" xfId="0" applyFont="1" applyAlignment="1" applyProtection="1">
      <alignment vertical="center"/>
      <protection locked="0"/>
    </xf>
    <xf numFmtId="0" fontId="26" fillId="0" borderId="54" xfId="0" applyFont="1" applyBorder="1" applyAlignment="1">
      <alignment horizontal="center" wrapText="1"/>
    </xf>
    <xf numFmtId="0" fontId="26" fillId="0" borderId="0" xfId="0" applyFont="1" applyProtection="1">
      <protection locked="0"/>
    </xf>
    <xf numFmtId="0" fontId="26" fillId="3" borderId="12" xfId="0" applyFont="1" applyFill="1" applyBorder="1" applyAlignment="1">
      <alignment horizontal="center"/>
    </xf>
    <xf numFmtId="0" fontId="26" fillId="0" borderId="1" xfId="0" applyFont="1" applyBorder="1" applyAlignment="1" applyProtection="1">
      <alignment horizontal="center"/>
      <protection locked="0"/>
    </xf>
    <xf numFmtId="0" fontId="26" fillId="0" borderId="25" xfId="0" applyFont="1" applyBorder="1" applyAlignment="1">
      <alignment horizontal="center"/>
    </xf>
    <xf numFmtId="0" fontId="26" fillId="3" borderId="39" xfId="0" quotePrefix="1" applyFont="1" applyFill="1" applyBorder="1" applyAlignment="1">
      <alignment horizontal="right" vertical="center"/>
    </xf>
    <xf numFmtId="0" fontId="26" fillId="8" borderId="1" xfId="0" quotePrefix="1" applyFont="1" applyFill="1" applyBorder="1" applyAlignment="1">
      <alignment horizontal="center" vertical="center" wrapText="1"/>
    </xf>
    <xf numFmtId="0" fontId="26" fillId="0" borderId="1" xfId="0" quotePrefix="1" applyFont="1" applyBorder="1" applyAlignment="1">
      <alignment horizontal="center" vertical="center"/>
    </xf>
    <xf numFmtId="0" fontId="26" fillId="3" borderId="39" xfId="0" applyFont="1" applyFill="1" applyBorder="1" applyAlignment="1">
      <alignment horizontal="center" vertical="center"/>
    </xf>
    <xf numFmtId="0" fontId="26" fillId="8" borderId="1" xfId="0" applyFont="1" applyFill="1" applyBorder="1" applyAlignment="1" applyProtection="1">
      <alignment horizontal="center" vertical="center"/>
      <protection locked="0"/>
    </xf>
    <xf numFmtId="0" fontId="29" fillId="0" borderId="63" xfId="0" applyFont="1" applyBorder="1" applyAlignment="1">
      <alignment vertical="center" wrapText="1"/>
    </xf>
    <xf numFmtId="0" fontId="29" fillId="0" borderId="1" xfId="0" applyFont="1" applyBorder="1" applyAlignment="1">
      <alignment vertical="center" wrapText="1"/>
    </xf>
    <xf numFmtId="0" fontId="29" fillId="0" borderId="1" xfId="0" applyFont="1" applyBorder="1" applyAlignment="1">
      <alignment vertical="center"/>
    </xf>
    <xf numFmtId="0" fontId="26" fillId="8" borderId="1" xfId="0" quotePrefix="1" applyFont="1" applyFill="1" applyBorder="1" applyAlignment="1">
      <alignment horizontal="center" wrapText="1"/>
    </xf>
    <xf numFmtId="0" fontId="26" fillId="0" borderId="4" xfId="0" applyFont="1" applyBorder="1" applyAlignment="1">
      <alignment horizontal="center"/>
    </xf>
    <xf numFmtId="0" fontId="26" fillId="0" borderId="1" xfId="0" applyFont="1" applyBorder="1" applyAlignment="1">
      <alignment horizontal="center"/>
    </xf>
    <xf numFmtId="0" fontId="26" fillId="3" borderId="39" xfId="0" applyFont="1" applyFill="1" applyBorder="1" applyAlignment="1">
      <alignment horizontal="center"/>
    </xf>
    <xf numFmtId="0" fontId="29" fillId="3" borderId="12" xfId="0" applyFont="1" applyFill="1" applyBorder="1"/>
    <xf numFmtId="0" fontId="31" fillId="8" borderId="1" xfId="0" applyFont="1" applyFill="1" applyBorder="1" applyAlignment="1">
      <alignment horizontal="center" wrapText="1"/>
    </xf>
    <xf numFmtId="0" fontId="26" fillId="0" borderId="4" xfId="0" quotePrefix="1" applyFont="1" applyBorder="1" applyAlignment="1">
      <alignment horizontal="center"/>
    </xf>
    <xf numFmtId="0" fontId="29" fillId="3" borderId="39" xfId="0" applyFont="1" applyFill="1" applyBorder="1"/>
    <xf numFmtId="0" fontId="29" fillId="0" borderId="13" xfId="0" applyFont="1" applyBorder="1" applyAlignment="1">
      <alignment vertical="center" wrapText="1"/>
    </xf>
    <xf numFmtId="0" fontId="26" fillId="0" borderId="0" xfId="0" applyFont="1" applyAlignment="1" applyProtection="1">
      <alignment horizontal="center"/>
      <protection locked="0"/>
    </xf>
    <xf numFmtId="0" fontId="29" fillId="3" borderId="5" xfId="0" applyFont="1" applyFill="1" applyBorder="1"/>
    <xf numFmtId="0" fontId="31" fillId="8" borderId="1"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26" fillId="0" borderId="25" xfId="0" quotePrefix="1" applyFont="1" applyBorder="1" applyAlignment="1">
      <alignment horizontal="center"/>
    </xf>
    <xf numFmtId="0" fontId="26" fillId="3" borderId="39" xfId="0" quotePrefix="1" applyFont="1" applyFill="1" applyBorder="1" applyAlignment="1">
      <alignment horizontal="right"/>
    </xf>
    <xf numFmtId="0" fontId="29" fillId="3" borderId="46" xfId="0" applyFont="1" applyFill="1" applyBorder="1" applyAlignment="1">
      <alignment horizontal="left" vertical="center"/>
    </xf>
    <xf numFmtId="0" fontId="26" fillId="0" borderId="1" xfId="0" quotePrefix="1" applyFont="1" applyBorder="1" applyAlignment="1">
      <alignment horizontal="center"/>
    </xf>
    <xf numFmtId="0" fontId="26" fillId="8" borderId="11" xfId="0" applyFont="1" applyFill="1" applyBorder="1" applyAlignment="1" applyProtection="1">
      <alignment horizontal="center" vertical="center"/>
      <protection locked="0"/>
    </xf>
    <xf numFmtId="0" fontId="26" fillId="0" borderId="25" xfId="0" applyFont="1" applyBorder="1" applyAlignment="1">
      <alignment horizontal="center" vertical="center"/>
    </xf>
    <xf numFmtId="0" fontId="29" fillId="0" borderId="39" xfId="0" applyFont="1" applyBorder="1"/>
    <xf numFmtId="0" fontId="26" fillId="0" borderId="39" xfId="0" applyFont="1" applyBorder="1" applyAlignment="1">
      <alignment horizontal="center"/>
    </xf>
    <xf numFmtId="0" fontId="26" fillId="8" borderId="1" xfId="0" applyFont="1" applyFill="1" applyBorder="1" applyAlignment="1" applyProtection="1">
      <alignment horizontal="center" wrapText="1"/>
      <protection locked="0"/>
    </xf>
    <xf numFmtId="0" fontId="26" fillId="0" borderId="40" xfId="0" applyFont="1" applyBorder="1" applyAlignment="1">
      <alignment horizontal="center"/>
    </xf>
    <xf numFmtId="0" fontId="26" fillId="0" borderId="3" xfId="0" quotePrefix="1" applyFont="1" applyBorder="1" applyAlignment="1">
      <alignment horizontal="center" vertical="center"/>
    </xf>
    <xf numFmtId="0" fontId="26" fillId="3" borderId="0" xfId="0" applyFont="1" applyFill="1" applyAlignment="1">
      <alignment horizontal="center"/>
    </xf>
    <xf numFmtId="0" fontId="29" fillId="3" borderId="0" xfId="0" applyFont="1" applyFill="1" applyProtection="1">
      <protection locked="0"/>
    </xf>
    <xf numFmtId="0" fontId="29" fillId="3" borderId="22" xfId="0" applyFont="1" applyFill="1" applyBorder="1" applyProtection="1">
      <protection locked="0"/>
    </xf>
    <xf numFmtId="0" fontId="26" fillId="14" borderId="31" xfId="0" applyFont="1" applyFill="1" applyBorder="1" applyAlignment="1">
      <alignment horizontal="center" vertical="center"/>
    </xf>
    <xf numFmtId="0" fontId="26" fillId="14" borderId="47" xfId="0" applyFont="1" applyFill="1" applyBorder="1" applyAlignment="1">
      <alignment horizontal="center" vertical="center"/>
    </xf>
    <xf numFmtId="0" fontId="29" fillId="3" borderId="0" xfId="0" applyFont="1" applyFill="1" applyAlignment="1" applyProtection="1">
      <alignment vertical="center"/>
      <protection locked="0"/>
    </xf>
    <xf numFmtId="0" fontId="29" fillId="3" borderId="0" xfId="0" applyFont="1" applyFill="1" applyAlignment="1">
      <alignment vertical="center"/>
    </xf>
    <xf numFmtId="0" fontId="29" fillId="3" borderId="22" xfId="0" applyFont="1" applyFill="1" applyBorder="1" applyAlignment="1">
      <alignment vertical="center"/>
    </xf>
    <xf numFmtId="0" fontId="29" fillId="0" borderId="0" xfId="0" applyFont="1" applyAlignment="1">
      <alignment vertical="center"/>
    </xf>
    <xf numFmtId="0" fontId="26" fillId="3" borderId="0" xfId="0" applyFont="1" applyFill="1" applyAlignment="1">
      <alignment horizontal="center" vertical="center"/>
    </xf>
    <xf numFmtId="0" fontId="26" fillId="3" borderId="0" xfId="0" applyFont="1" applyFill="1" applyAlignment="1">
      <alignment vertical="center"/>
    </xf>
    <xf numFmtId="0" fontId="26" fillId="0" borderId="15" xfId="0" applyFont="1" applyBorder="1" applyAlignment="1">
      <alignment horizontal="left" vertical="center"/>
    </xf>
    <xf numFmtId="0" fontId="29" fillId="0" borderId="39" xfId="0" applyFont="1" applyBorder="1" applyAlignment="1">
      <alignment horizontal="left" vertical="center"/>
    </xf>
    <xf numFmtId="0" fontId="29" fillId="0" borderId="40" xfId="0" applyFont="1" applyBorder="1" applyAlignment="1">
      <alignment horizontal="left" vertical="center"/>
    </xf>
    <xf numFmtId="0" fontId="29" fillId="3" borderId="0" xfId="0" applyFont="1" applyFill="1"/>
    <xf numFmtId="0" fontId="29" fillId="3" borderId="22" xfId="0" applyFont="1" applyFill="1" applyBorder="1"/>
    <xf numFmtId="0" fontId="29" fillId="0" borderId="0" xfId="0" applyFont="1"/>
    <xf numFmtId="0" fontId="29" fillId="5" borderId="0" xfId="0" applyFont="1" applyFill="1"/>
    <xf numFmtId="0" fontId="29" fillId="5" borderId="17" xfId="0" applyFont="1" applyFill="1" applyBorder="1"/>
    <xf numFmtId="0" fontId="29" fillId="5" borderId="18" xfId="0" applyFont="1" applyFill="1" applyBorder="1"/>
    <xf numFmtId="0" fontId="26" fillId="5" borderId="18" xfId="0" applyFont="1" applyFill="1" applyBorder="1" applyAlignment="1">
      <alignment horizontal="center"/>
    </xf>
    <xf numFmtId="0" fontId="29" fillId="5" borderId="19" xfId="0" applyFont="1" applyFill="1" applyBorder="1"/>
    <xf numFmtId="0" fontId="26" fillId="3" borderId="0" xfId="0" applyFont="1" applyFill="1"/>
    <xf numFmtId="0" fontId="26" fillId="0" borderId="54" xfId="0" applyFont="1" applyBorder="1" applyAlignment="1">
      <alignment horizontal="center" vertical="center"/>
    </xf>
    <xf numFmtId="0" fontId="29" fillId="0" borderId="50" xfId="0" applyFont="1" applyBorder="1" applyAlignment="1">
      <alignment horizontal="center" vertical="center"/>
    </xf>
    <xf numFmtId="9" fontId="26" fillId="0" borderId="3" xfId="0" applyNumberFormat="1" applyFont="1" applyBorder="1" applyAlignment="1">
      <alignment horizontal="center" vertical="center" wrapText="1"/>
    </xf>
    <xf numFmtId="0" fontId="29" fillId="0" borderId="45" xfId="0" applyFont="1" applyBorder="1" applyAlignment="1">
      <alignment horizontal="center" vertical="center"/>
    </xf>
    <xf numFmtId="0" fontId="31" fillId="3" borderId="0" xfId="0" applyFont="1" applyFill="1"/>
    <xf numFmtId="0" fontId="26" fillId="0" borderId="51" xfId="0" applyFont="1" applyBorder="1" applyAlignment="1">
      <alignment horizontal="right" vertical="center"/>
    </xf>
    <xf numFmtId="0" fontId="29" fillId="0" borderId="47" xfId="0" applyFont="1" applyBorder="1" applyAlignment="1">
      <alignment horizontal="center" vertical="center"/>
    </xf>
    <xf numFmtId="0" fontId="26" fillId="0" borderId="6" xfId="0" applyFont="1" applyBorder="1" applyAlignment="1">
      <alignment horizontal="right" vertical="center"/>
    </xf>
    <xf numFmtId="0" fontId="26" fillId="0" borderId="30" xfId="0" applyFont="1" applyBorder="1" applyAlignment="1">
      <alignment horizontal="right" vertical="center"/>
    </xf>
    <xf numFmtId="0" fontId="26" fillId="3" borderId="53"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5" xfId="0" applyFont="1" applyFill="1" applyBorder="1" applyAlignment="1">
      <alignment horizontal="center" vertical="center"/>
    </xf>
    <xf numFmtId="0" fontId="27" fillId="3" borderId="0" xfId="0" applyFont="1" applyFill="1" applyAlignment="1">
      <alignment vertical="center"/>
    </xf>
    <xf numFmtId="0" fontId="26" fillId="3" borderId="0" xfId="0" applyFont="1" applyFill="1" applyAlignment="1" applyProtection="1">
      <alignment horizontal="center"/>
      <protection locked="0"/>
    </xf>
    <xf numFmtId="0" fontId="26" fillId="8" borderId="6" xfId="0" applyFont="1" applyFill="1" applyBorder="1" applyAlignment="1" applyProtection="1">
      <alignment horizontal="center" vertical="center" wrapText="1"/>
      <protection locked="0"/>
    </xf>
    <xf numFmtId="0" fontId="30" fillId="17" borderId="14" xfId="0" applyFont="1" applyFill="1" applyBorder="1" applyAlignment="1" applyProtection="1">
      <alignment vertical="center"/>
      <protection locked="0"/>
    </xf>
    <xf numFmtId="0" fontId="30" fillId="17" borderId="18" xfId="0" applyFont="1" applyFill="1" applyBorder="1" applyAlignment="1" applyProtection="1">
      <alignment vertical="center"/>
      <protection locked="0"/>
    </xf>
    <xf numFmtId="0" fontId="26" fillId="0" borderId="54" xfId="0" applyFont="1" applyBorder="1" applyAlignment="1">
      <alignment vertical="center"/>
    </xf>
    <xf numFmtId="0" fontId="29" fillId="0" borderId="4" xfId="0" applyFont="1" applyBorder="1" applyAlignment="1">
      <alignment vertical="center"/>
    </xf>
    <xf numFmtId="0" fontId="29" fillId="0" borderId="4" xfId="0" applyFont="1" applyBorder="1" applyAlignment="1">
      <alignment vertical="center" wrapText="1"/>
    </xf>
    <xf numFmtId="0" fontId="29" fillId="0" borderId="1" xfId="0" quotePrefix="1" applyFont="1" applyBorder="1" applyAlignment="1">
      <alignment vertical="center" wrapText="1"/>
    </xf>
    <xf numFmtId="0" fontId="29" fillId="0" borderId="25" xfId="0" applyFont="1" applyBorder="1" applyAlignment="1">
      <alignment vertical="center"/>
    </xf>
    <xf numFmtId="0" fontId="29" fillId="0" borderId="3" xfId="0" applyFont="1" applyBorder="1" applyAlignment="1">
      <alignment vertical="center" wrapText="1"/>
    </xf>
    <xf numFmtId="0" fontId="29" fillId="5" borderId="18" xfId="0" applyFont="1" applyFill="1" applyBorder="1" applyAlignment="1">
      <alignment vertical="center"/>
    </xf>
    <xf numFmtId="0" fontId="29" fillId="8" borderId="0" xfId="0" applyFont="1" applyFill="1" applyProtection="1">
      <protection locked="0"/>
    </xf>
    <xf numFmtId="0" fontId="26" fillId="8" borderId="3" xfId="0" applyFont="1" applyFill="1" applyBorder="1" applyAlignment="1" applyProtection="1">
      <alignment horizontal="center" vertical="center"/>
      <protection locked="0"/>
    </xf>
    <xf numFmtId="0" fontId="29" fillId="8" borderId="0" xfId="0" applyFont="1" applyFill="1" applyAlignment="1" applyProtection="1">
      <alignment vertical="center"/>
      <protection locked="0"/>
    </xf>
    <xf numFmtId="0" fontId="33" fillId="4" borderId="50" xfId="0" applyFont="1" applyFill="1" applyBorder="1" applyAlignment="1">
      <alignment vertical="top" wrapText="1"/>
    </xf>
    <xf numFmtId="0" fontId="33" fillId="0" borderId="44" xfId="0" applyFont="1" applyBorder="1" applyAlignment="1">
      <alignment vertical="top" wrapText="1"/>
    </xf>
    <xf numFmtId="0" fontId="33" fillId="0" borderId="45" xfId="0" applyFont="1" applyBorder="1" applyAlignment="1">
      <alignment vertical="top" wrapText="1"/>
    </xf>
    <xf numFmtId="0" fontId="33" fillId="3" borderId="0" xfId="0" applyFont="1" applyFill="1" applyAlignment="1">
      <alignment vertical="top" wrapText="1"/>
    </xf>
    <xf numFmtId="0" fontId="9" fillId="4" borderId="1" xfId="0" applyFont="1" applyFill="1" applyBorder="1" applyAlignment="1">
      <alignment vertical="top" wrapText="1"/>
    </xf>
    <xf numFmtId="0" fontId="9" fillId="0" borderId="1" xfId="0" applyFont="1" applyBorder="1" applyAlignment="1">
      <alignment vertical="top" wrapText="1"/>
    </xf>
    <xf numFmtId="0" fontId="9" fillId="0" borderId="3" xfId="0" applyFont="1" applyBorder="1" applyAlignment="1">
      <alignment vertical="top" wrapText="1"/>
    </xf>
    <xf numFmtId="0" fontId="29" fillId="6" borderId="43" xfId="0" applyFont="1" applyFill="1" applyBorder="1" applyAlignment="1">
      <alignment vertical="top" wrapText="1"/>
    </xf>
    <xf numFmtId="0" fontId="26" fillId="0" borderId="15" xfId="0" applyFont="1" applyBorder="1" applyAlignment="1" applyProtection="1">
      <alignment vertical="top"/>
      <protection locked="0"/>
    </xf>
    <xf numFmtId="0" fontId="34" fillId="0" borderId="51" xfId="0" applyFont="1" applyBorder="1" applyAlignment="1" applyProtection="1">
      <alignment horizontal="left" vertical="top" wrapText="1"/>
      <protection locked="0"/>
    </xf>
    <xf numFmtId="0" fontId="26" fillId="0" borderId="39" xfId="0" applyFont="1" applyBorder="1" applyAlignment="1">
      <alignment vertical="top"/>
    </xf>
    <xf numFmtId="0" fontId="8" fillId="2" borderId="21" xfId="0" applyFont="1" applyFill="1" applyBorder="1" applyAlignment="1" applyProtection="1">
      <alignment horizontal="left" vertical="top"/>
      <protection locked="0"/>
    </xf>
    <xf numFmtId="0" fontId="9" fillId="2" borderId="48" xfId="0" applyFont="1" applyFill="1" applyBorder="1" applyAlignment="1">
      <alignment vertical="top" wrapText="1"/>
    </xf>
    <xf numFmtId="0" fontId="26" fillId="3" borderId="21" xfId="0" applyFont="1" applyFill="1" applyBorder="1" applyAlignment="1">
      <alignment vertical="top" wrapText="1"/>
    </xf>
    <xf numFmtId="0" fontId="26" fillId="3" borderId="12" xfId="0" applyFont="1" applyFill="1" applyBorder="1" applyAlignment="1">
      <alignment horizontal="right" vertical="center"/>
    </xf>
    <xf numFmtId="0" fontId="29" fillId="3" borderId="12" xfId="0" quotePrefix="1" applyFont="1" applyFill="1" applyBorder="1" applyAlignment="1">
      <alignment vertical="top" wrapText="1"/>
    </xf>
    <xf numFmtId="0" fontId="29" fillId="3" borderId="12" xfId="0" applyFont="1" applyFill="1" applyBorder="1" applyAlignment="1">
      <alignment vertical="top" wrapText="1"/>
    </xf>
    <xf numFmtId="0" fontId="26" fillId="3" borderId="12" xfId="0" quotePrefix="1" applyFont="1" applyFill="1" applyBorder="1" applyAlignment="1">
      <alignment vertical="top" wrapText="1"/>
    </xf>
    <xf numFmtId="0" fontId="26" fillId="3" borderId="12" xfId="0" applyFont="1" applyFill="1" applyBorder="1"/>
    <xf numFmtId="0" fontId="26" fillId="3" borderId="17" xfId="0" applyFont="1" applyFill="1" applyBorder="1" applyAlignment="1">
      <alignment wrapText="1"/>
    </xf>
    <xf numFmtId="0" fontId="26" fillId="3" borderId="0" xfId="0" applyFont="1" applyFill="1" applyAlignment="1">
      <alignment horizontal="left" vertical="top" wrapText="1"/>
    </xf>
    <xf numFmtId="0" fontId="29" fillId="3" borderId="0" xfId="0" applyFont="1" applyFill="1" applyAlignment="1">
      <alignment vertical="top" wrapText="1"/>
    </xf>
    <xf numFmtId="0" fontId="26" fillId="3" borderId="0" xfId="0" quotePrefix="1" applyFont="1" applyFill="1" applyAlignment="1">
      <alignment horizontal="left" vertical="top" wrapText="1"/>
    </xf>
    <xf numFmtId="0" fontId="29" fillId="3" borderId="0" xfId="0" applyFont="1" applyFill="1" applyAlignment="1" applyProtection="1">
      <alignment vertical="top" wrapText="1"/>
      <protection locked="0"/>
    </xf>
    <xf numFmtId="0" fontId="29" fillId="3" borderId="0" xfId="0" quotePrefix="1" applyFont="1" applyFill="1" applyAlignment="1">
      <alignment vertical="top" wrapText="1"/>
    </xf>
    <xf numFmtId="0" fontId="29" fillId="4" borderId="1" xfId="0" applyFont="1" applyFill="1" applyBorder="1" applyAlignment="1">
      <alignment vertical="top" wrapText="1"/>
    </xf>
    <xf numFmtId="0" fontId="29" fillId="4" borderId="1" xfId="0" applyFont="1" applyFill="1" applyBorder="1" applyAlignment="1">
      <alignment horizontal="justify" vertical="top"/>
    </xf>
    <xf numFmtId="0" fontId="36" fillId="4" borderId="0" xfId="0" applyFont="1" applyFill="1" applyAlignment="1">
      <alignment horizontal="left" vertical="center" wrapText="1"/>
    </xf>
    <xf numFmtId="0" fontId="29" fillId="0" borderId="1" xfId="0" applyFont="1" applyBorder="1" applyAlignment="1">
      <alignment horizontal="justify" vertical="top"/>
    </xf>
    <xf numFmtId="0" fontId="29" fillId="0" borderId="3" xfId="0" applyFont="1" applyBorder="1" applyAlignment="1">
      <alignment vertical="top" wrapText="1"/>
    </xf>
    <xf numFmtId="0" fontId="29" fillId="3" borderId="0" xfId="0" applyFont="1" applyFill="1" applyAlignment="1">
      <alignment vertical="top"/>
    </xf>
    <xf numFmtId="0" fontId="23" fillId="4" borderId="50" xfId="0" applyFont="1" applyFill="1" applyBorder="1" applyAlignment="1">
      <alignment vertical="top" wrapText="1"/>
    </xf>
    <xf numFmtId="0" fontId="23" fillId="4" borderId="44" xfId="0" applyFont="1" applyFill="1" applyBorder="1" applyAlignment="1">
      <alignment vertical="top" wrapText="1"/>
    </xf>
    <xf numFmtId="0" fontId="23" fillId="0" borderId="44" xfId="0" applyFont="1" applyBorder="1" applyAlignment="1">
      <alignment vertical="top" wrapText="1"/>
    </xf>
    <xf numFmtId="0" fontId="23" fillId="0" borderId="45" xfId="0" applyFont="1" applyBorder="1" applyAlignment="1">
      <alignment vertical="top" wrapText="1"/>
    </xf>
    <xf numFmtId="0" fontId="26" fillId="3" borderId="22" xfId="0" applyFont="1" applyFill="1" applyBorder="1" applyAlignment="1">
      <alignment horizontal="center" vertical="center" wrapText="1"/>
    </xf>
    <xf numFmtId="0" fontId="29" fillId="3" borderId="14" xfId="0" applyFont="1" applyFill="1" applyBorder="1" applyAlignment="1">
      <alignment vertical="top" wrapText="1"/>
    </xf>
    <xf numFmtId="0" fontId="29" fillId="3" borderId="20" xfId="0" applyFont="1" applyFill="1" applyBorder="1" applyAlignment="1">
      <alignment vertical="top" wrapText="1"/>
    </xf>
    <xf numFmtId="0" fontId="37" fillId="3" borderId="0" xfId="0" applyFont="1" applyFill="1" applyAlignment="1">
      <alignment horizontal="center" vertical="center" wrapText="1"/>
    </xf>
    <xf numFmtId="0" fontId="26" fillId="3" borderId="0" xfId="0" applyFont="1" applyFill="1" applyAlignment="1">
      <alignment horizontal="center" vertical="center" wrapText="1"/>
    </xf>
    <xf numFmtId="0" fontId="29" fillId="3" borderId="0" xfId="0" applyFont="1" applyFill="1" applyAlignment="1">
      <alignment horizontal="center" vertical="center" wrapText="1"/>
    </xf>
    <xf numFmtId="0" fontId="29" fillId="3" borderId="22" xfId="0" applyFont="1" applyFill="1" applyBorder="1" applyAlignment="1">
      <alignment horizontal="center" vertical="center" wrapText="1"/>
    </xf>
    <xf numFmtId="0" fontId="29" fillId="3" borderId="23" xfId="0" applyFont="1" applyFill="1" applyBorder="1" applyAlignment="1">
      <alignment horizontal="center" vertical="center"/>
    </xf>
    <xf numFmtId="0" fontId="29" fillId="3" borderId="23" xfId="0" applyFont="1" applyFill="1" applyBorder="1" applyAlignment="1">
      <alignment horizontal="center" vertical="center" wrapText="1"/>
    </xf>
    <xf numFmtId="0" fontId="29" fillId="3" borderId="24" xfId="0" applyFont="1" applyFill="1" applyBorder="1" applyAlignment="1">
      <alignment horizontal="center" vertical="center" wrapText="1"/>
    </xf>
    <xf numFmtId="9" fontId="26" fillId="3" borderId="0" xfId="0" applyNumberFormat="1" applyFont="1" applyFill="1" applyAlignment="1">
      <alignment horizontal="center" vertical="center" wrapText="1"/>
    </xf>
    <xf numFmtId="9" fontId="26" fillId="3" borderId="22" xfId="0" quotePrefix="1" applyNumberFormat="1" applyFont="1" applyFill="1" applyBorder="1" applyAlignment="1">
      <alignment horizontal="center" vertical="center" wrapText="1"/>
    </xf>
    <xf numFmtId="0" fontId="29" fillId="3" borderId="47" xfId="0" applyFont="1" applyFill="1" applyBorder="1" applyAlignment="1">
      <alignment horizontal="center" vertical="center"/>
    </xf>
    <xf numFmtId="0" fontId="29" fillId="3" borderId="18" xfId="0" applyFont="1" applyFill="1" applyBorder="1" applyAlignment="1">
      <alignment horizontal="center" vertical="center" wrapText="1"/>
    </xf>
    <xf numFmtId="0" fontId="34" fillId="0" borderId="11" xfId="0" applyFont="1" applyBorder="1" applyAlignment="1" applyProtection="1">
      <alignment horizontal="right" vertical="top"/>
      <protection locked="0"/>
    </xf>
    <xf numFmtId="0" fontId="29" fillId="4" borderId="1" xfId="0" applyFont="1" applyFill="1" applyBorder="1" applyAlignment="1">
      <alignment horizontal="left" vertical="top" wrapText="1"/>
    </xf>
    <xf numFmtId="0" fontId="29" fillId="0" borderId="1" xfId="0" applyFont="1" applyBorder="1" applyAlignment="1">
      <alignment horizontal="left" vertical="top" wrapText="1"/>
    </xf>
    <xf numFmtId="0" fontId="29" fillId="0" borderId="3" xfId="0" applyFont="1" applyBorder="1" applyAlignment="1">
      <alignment horizontal="left" vertical="top" wrapText="1"/>
    </xf>
    <xf numFmtId="0" fontId="26" fillId="3" borderId="0" xfId="0" quotePrefix="1" applyFont="1" applyFill="1" applyAlignment="1" applyProtection="1">
      <alignment vertical="top" wrapText="1"/>
      <protection locked="0"/>
    </xf>
    <xf numFmtId="0" fontId="29" fillId="0" borderId="0" xfId="0" applyFont="1" applyAlignment="1" applyProtection="1">
      <alignment vertical="top" wrapText="1"/>
      <protection locked="0"/>
    </xf>
    <xf numFmtId="0" fontId="26" fillId="2" borderId="21" xfId="0" applyFont="1" applyFill="1" applyBorder="1" applyAlignment="1">
      <alignment horizontal="left" vertical="top"/>
    </xf>
    <xf numFmtId="0" fontId="29" fillId="2" borderId="48" xfId="0" applyFont="1" applyFill="1" applyBorder="1" applyAlignment="1">
      <alignment vertical="top" wrapText="1"/>
    </xf>
    <xf numFmtId="0" fontId="29" fillId="2" borderId="43" xfId="0" applyFont="1" applyFill="1" applyBorder="1" applyAlignment="1">
      <alignment vertical="top" wrapText="1"/>
    </xf>
    <xf numFmtId="0" fontId="26" fillId="0" borderId="35" xfId="0" applyFont="1" applyBorder="1" applyAlignment="1" applyProtection="1">
      <alignment vertical="top"/>
      <protection locked="0"/>
    </xf>
    <xf numFmtId="0" fontId="34" fillId="0" borderId="9" xfId="0" applyFont="1" applyBorder="1" applyAlignment="1" applyProtection="1">
      <alignment horizontal="left" vertical="top" wrapText="1"/>
      <protection locked="0"/>
    </xf>
    <xf numFmtId="0" fontId="26" fillId="0" borderId="39" xfId="0" applyFont="1" applyBorder="1" applyAlignment="1" applyProtection="1">
      <alignment vertical="top"/>
      <protection locked="0"/>
    </xf>
    <xf numFmtId="0" fontId="23" fillId="4" borderId="43" xfId="0" applyFont="1" applyFill="1" applyBorder="1" applyAlignment="1">
      <alignment vertical="top" wrapText="1"/>
    </xf>
    <xf numFmtId="0" fontId="23" fillId="3" borderId="44" xfId="0" applyFont="1" applyFill="1" applyBorder="1" applyAlignment="1">
      <alignment vertical="top" wrapText="1"/>
    </xf>
    <xf numFmtId="0" fontId="23" fillId="3" borderId="45" xfId="0" applyFont="1" applyFill="1" applyBorder="1" applyAlignment="1">
      <alignment vertical="top" wrapText="1"/>
    </xf>
    <xf numFmtId="9" fontId="26" fillId="3" borderId="22" xfId="0" applyNumberFormat="1" applyFont="1" applyFill="1" applyBorder="1" applyAlignment="1">
      <alignment horizontal="center" vertical="center" wrapText="1"/>
    </xf>
    <xf numFmtId="0" fontId="14" fillId="0" borderId="35" xfId="0" applyFont="1" applyBorder="1" applyAlignment="1" applyProtection="1">
      <alignment vertical="top"/>
      <protection locked="0"/>
    </xf>
    <xf numFmtId="0" fontId="14" fillId="0" borderId="6" xfId="0" applyFont="1" applyBorder="1" applyAlignment="1">
      <alignment vertical="top"/>
    </xf>
    <xf numFmtId="0" fontId="14" fillId="0" borderId="39" xfId="0" applyFont="1" applyBorder="1" applyAlignment="1" applyProtection="1">
      <alignment horizontal="left" vertical="top" indent="5"/>
      <protection locked="0"/>
    </xf>
    <xf numFmtId="0" fontId="34" fillId="0" borderId="13" xfId="0" applyFont="1" applyBorder="1" applyAlignment="1" applyProtection="1">
      <alignment horizontal="left" vertical="center" wrapText="1" indent="5"/>
      <protection locked="0"/>
    </xf>
    <xf numFmtId="0" fontId="23" fillId="4" borderId="11" xfId="0" applyFont="1" applyFill="1" applyBorder="1" applyAlignment="1">
      <alignment vertical="top" wrapText="1"/>
    </xf>
    <xf numFmtId="0" fontId="23" fillId="3" borderId="11" xfId="0" applyFont="1" applyFill="1" applyBorder="1" applyAlignment="1">
      <alignment vertical="top" wrapText="1"/>
    </xf>
    <xf numFmtId="0" fontId="26" fillId="3" borderId="17" xfId="0" applyFont="1" applyFill="1" applyBorder="1" applyAlignment="1">
      <alignment vertical="center" wrapText="1"/>
    </xf>
    <xf numFmtId="0" fontId="8" fillId="3" borderId="14" xfId="0" applyFont="1" applyFill="1" applyBorder="1" applyAlignment="1">
      <alignment horizontal="center" vertical="center" wrapText="1"/>
    </xf>
    <xf numFmtId="49" fontId="8" fillId="0" borderId="5" xfId="0" applyNumberFormat="1" applyFont="1" applyBorder="1" applyAlignment="1">
      <alignment vertical="top" wrapText="1"/>
    </xf>
    <xf numFmtId="9" fontId="9" fillId="0" borderId="1" xfId="0" applyNumberFormat="1" applyFont="1" applyBorder="1" applyAlignment="1">
      <alignment horizontal="center" vertical="center" wrapText="1"/>
    </xf>
    <xf numFmtId="9" fontId="9" fillId="3" borderId="47" xfId="0" applyNumberFormat="1" applyFont="1" applyFill="1" applyBorder="1" applyAlignment="1">
      <alignment horizontal="center" vertical="center" wrapText="1"/>
    </xf>
    <xf numFmtId="0" fontId="9" fillId="0" borderId="44" xfId="0" applyFont="1" applyBorder="1" applyAlignment="1">
      <alignment horizontal="center" vertical="center"/>
    </xf>
    <xf numFmtId="0" fontId="9" fillId="0" borderId="7" xfId="0" applyFont="1" applyBorder="1" applyAlignment="1">
      <alignment horizontal="center" vertical="center"/>
    </xf>
    <xf numFmtId="9" fontId="9" fillId="3" borderId="0" xfId="0" applyNumberFormat="1" applyFont="1" applyFill="1" applyAlignment="1">
      <alignment horizontal="center" vertical="center" wrapText="1"/>
    </xf>
    <xf numFmtId="49" fontId="8" fillId="0" borderId="27" xfId="0" applyNumberFormat="1" applyFont="1" applyBorder="1" applyAlignment="1">
      <alignment vertical="top" wrapText="1"/>
    </xf>
    <xf numFmtId="9" fontId="9" fillId="0" borderId="3" xfId="0" applyNumberFormat="1" applyFont="1" applyBorder="1" applyAlignment="1">
      <alignment horizontal="center" vertical="center" wrapText="1"/>
    </xf>
    <xf numFmtId="9" fontId="9" fillId="3" borderId="18" xfId="0" applyNumberFormat="1" applyFont="1" applyFill="1" applyBorder="1" applyAlignment="1">
      <alignment horizontal="center" vertical="center" wrapText="1"/>
    </xf>
    <xf numFmtId="0" fontId="9" fillId="0" borderId="45" xfId="0" applyFont="1" applyBorder="1" applyAlignment="1">
      <alignment horizontal="center" vertical="center"/>
    </xf>
    <xf numFmtId="0" fontId="9" fillId="0" borderId="8" xfId="0" applyFont="1" applyBorder="1" applyAlignment="1">
      <alignment horizontal="center" vertical="center"/>
    </xf>
    <xf numFmtId="0" fontId="41" fillId="3" borderId="0" xfId="1" applyFont="1" applyFill="1" applyAlignment="1" applyProtection="1">
      <alignment vertical="top" wrapText="1"/>
    </xf>
    <xf numFmtId="0" fontId="9" fillId="3" borderId="0" xfId="0" applyFont="1" applyFill="1" applyAlignment="1">
      <alignment vertical="top" wrapText="1"/>
    </xf>
    <xf numFmtId="9" fontId="9" fillId="3" borderId="0" xfId="0" applyNumberFormat="1" applyFont="1" applyFill="1" applyAlignment="1">
      <alignment horizontal="center" vertical="top" wrapText="1"/>
    </xf>
    <xf numFmtId="0" fontId="8" fillId="3" borderId="12" xfId="0" applyFont="1" applyFill="1" applyBorder="1" applyAlignment="1">
      <alignment horizontal="center" vertical="top" wrapText="1"/>
    </xf>
    <xf numFmtId="0" fontId="8" fillId="3" borderId="0" xfId="0" applyFont="1" applyFill="1" applyAlignment="1">
      <alignment horizontal="center" vertical="center" wrapText="1"/>
    </xf>
    <xf numFmtId="0" fontId="8" fillId="3" borderId="0" xfId="0" applyFont="1" applyFill="1" applyAlignment="1">
      <alignment horizontal="center" vertical="top" wrapText="1"/>
    </xf>
    <xf numFmtId="0" fontId="8" fillId="7" borderId="42" xfId="0" applyFont="1" applyFill="1" applyBorder="1" applyAlignment="1">
      <alignment horizontal="center" vertical="top" wrapText="1"/>
    </xf>
    <xf numFmtId="0" fontId="8" fillId="3" borderId="38" xfId="0" applyFont="1" applyFill="1" applyBorder="1" applyAlignment="1">
      <alignment horizontal="center" vertical="top" wrapText="1"/>
    </xf>
    <xf numFmtId="0" fontId="8" fillId="3" borderId="12" xfId="0" quotePrefix="1" applyFont="1" applyFill="1" applyBorder="1" applyAlignment="1">
      <alignment horizontal="left" wrapText="1"/>
    </xf>
    <xf numFmtId="0" fontId="8" fillId="3" borderId="0" xfId="0" applyFont="1" applyFill="1" applyAlignment="1">
      <alignment horizontal="center" wrapText="1"/>
    </xf>
    <xf numFmtId="9" fontId="9" fillId="3" borderId="0" xfId="3" quotePrefix="1" applyFont="1" applyFill="1" applyAlignment="1">
      <alignment horizontal="center" wrapText="1"/>
    </xf>
    <xf numFmtId="9" fontId="9" fillId="3" borderId="0" xfId="3" quotePrefix="1" applyFont="1" applyFill="1" applyAlignment="1">
      <alignment wrapText="1"/>
    </xf>
    <xf numFmtId="9" fontId="8" fillId="7" borderId="49" xfId="3" quotePrefix="1" applyFont="1" applyFill="1" applyBorder="1" applyAlignment="1">
      <alignment horizontal="center" wrapText="1"/>
    </xf>
    <xf numFmtId="9" fontId="8" fillId="3" borderId="0" xfId="3" quotePrefix="1" applyFont="1" applyFill="1" applyAlignment="1">
      <alignment horizontal="center" wrapText="1"/>
    </xf>
    <xf numFmtId="0" fontId="8" fillId="3" borderId="17" xfId="0" quotePrefix="1" applyFont="1" applyFill="1" applyBorder="1" applyAlignment="1">
      <alignment horizontal="left" wrapText="1"/>
    </xf>
    <xf numFmtId="0" fontId="8" fillId="3" borderId="18" xfId="0" applyFont="1" applyFill="1" applyBorder="1" applyAlignment="1">
      <alignment horizontal="center" wrapText="1"/>
    </xf>
    <xf numFmtId="0" fontId="9" fillId="3" borderId="18" xfId="0" quotePrefix="1" applyFont="1" applyFill="1" applyBorder="1" applyAlignment="1">
      <alignment horizontal="center" wrapText="1"/>
    </xf>
    <xf numFmtId="0" fontId="9" fillId="3" borderId="18" xfId="0" applyFont="1" applyFill="1" applyBorder="1" applyAlignment="1">
      <alignment wrapText="1"/>
    </xf>
    <xf numFmtId="0" fontId="9" fillId="0" borderId="47" xfId="0" applyFont="1" applyBorder="1" applyAlignment="1">
      <alignment horizontal="center" vertical="center"/>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0" xfId="0" applyFont="1"/>
    <xf numFmtId="9" fontId="8" fillId="0" borderId="0" xfId="0" applyNumberFormat="1" applyFont="1" applyAlignment="1" applyProtection="1">
      <alignment horizontal="left" vertical="top" wrapText="1"/>
      <protection locked="0"/>
    </xf>
    <xf numFmtId="0" fontId="9" fillId="0" borderId="0" xfId="0" applyFont="1"/>
    <xf numFmtId="0" fontId="38" fillId="7" borderId="14" xfId="0" applyFont="1" applyFill="1" applyBorder="1" applyAlignment="1">
      <alignment horizontal="center" vertical="center" wrapText="1"/>
    </xf>
    <xf numFmtId="0" fontId="26" fillId="3" borderId="12" xfId="0" quotePrefix="1" applyFont="1" applyFill="1" applyBorder="1" applyAlignment="1">
      <alignment vertical="center" wrapText="1"/>
    </xf>
    <xf numFmtId="0" fontId="5" fillId="0" borderId="0" xfId="0" applyFont="1" applyAlignment="1" applyProtection="1">
      <alignment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vertical="center"/>
      <protection locked="0"/>
    </xf>
    <xf numFmtId="0" fontId="5" fillId="3" borderId="0" xfId="0" applyFont="1" applyFill="1" applyAlignment="1">
      <alignment vertical="center"/>
    </xf>
    <xf numFmtId="0" fontId="4" fillId="3" borderId="0" xfId="0" applyFont="1" applyFill="1" applyAlignment="1" applyProtection="1">
      <alignment vertical="center" wrapText="1"/>
      <protection locked="0"/>
    </xf>
    <xf numFmtId="0" fontId="4" fillId="3" borderId="0" xfId="0" applyFont="1" applyFill="1" applyAlignment="1">
      <alignment vertical="center" wrapText="1"/>
    </xf>
    <xf numFmtId="0" fontId="4" fillId="0" borderId="0" xfId="0" applyFont="1" applyAlignment="1" applyProtection="1">
      <alignment vertical="center"/>
      <protection locked="0"/>
    </xf>
    <xf numFmtId="0" fontId="31" fillId="0" borderId="11" xfId="0" applyFont="1" applyBorder="1" applyAlignment="1">
      <alignment horizontal="center" vertical="center"/>
    </xf>
    <xf numFmtId="0" fontId="31" fillId="0" borderId="1" xfId="0" applyFont="1" applyBorder="1" applyAlignment="1">
      <alignment horizontal="center" vertical="center"/>
    </xf>
    <xf numFmtId="0" fontId="29" fillId="0" borderId="1" xfId="0" applyFont="1" applyBorder="1" applyAlignment="1" applyProtection="1">
      <alignment horizontal="left"/>
      <protection locked="0"/>
    </xf>
    <xf numFmtId="0" fontId="29" fillId="0" borderId="7" xfId="0" applyFont="1" applyBorder="1" applyAlignment="1" applyProtection="1">
      <alignment horizontal="left"/>
      <protection locked="0"/>
    </xf>
    <xf numFmtId="0" fontId="26" fillId="3" borderId="0" xfId="0" applyFont="1" applyFill="1" applyAlignment="1" applyProtection="1">
      <alignment horizontal="center" vertical="top"/>
      <protection locked="0"/>
    </xf>
    <xf numFmtId="0" fontId="26" fillId="3" borderId="31" xfId="0" applyFont="1" applyFill="1" applyBorder="1" applyAlignment="1" applyProtection="1">
      <alignment horizontal="left" vertical="center"/>
      <protection locked="0"/>
    </xf>
    <xf numFmtId="0" fontId="26" fillId="3" borderId="32" xfId="0" applyFont="1" applyFill="1" applyBorder="1" applyAlignment="1" applyProtection="1">
      <alignment horizontal="left" vertical="center"/>
      <protection locked="0"/>
    </xf>
    <xf numFmtId="0" fontId="26" fillId="3" borderId="33" xfId="0" applyFont="1" applyFill="1" applyBorder="1" applyAlignment="1" applyProtection="1">
      <alignment horizontal="left" vertical="center"/>
      <protection locked="0"/>
    </xf>
    <xf numFmtId="0" fontId="29" fillId="0" borderId="13" xfId="0" applyFont="1" applyBorder="1" applyAlignment="1">
      <alignment horizontal="left" vertical="center"/>
    </xf>
    <xf numFmtId="0" fontId="29" fillId="0" borderId="11" xfId="0" applyFont="1" applyBorder="1" applyAlignment="1">
      <alignment horizontal="left" vertical="center"/>
    </xf>
    <xf numFmtId="0" fontId="29" fillId="10" borderId="14" xfId="0" applyFont="1" applyFill="1" applyBorder="1" applyAlignment="1" applyProtection="1">
      <alignment horizontal="center"/>
      <protection locked="0"/>
    </xf>
    <xf numFmtId="0" fontId="26" fillId="0" borderId="54" xfId="0" applyFont="1" applyBorder="1" applyAlignment="1" applyProtection="1">
      <alignment horizontal="left"/>
      <protection locked="0"/>
    </xf>
    <xf numFmtId="0" fontId="26" fillId="0" borderId="55" xfId="0" applyFont="1" applyBorder="1" applyAlignment="1" applyProtection="1">
      <alignment horizontal="left"/>
      <protection locked="0"/>
    </xf>
    <xf numFmtId="0" fontId="29" fillId="0" borderId="13" xfId="0" applyFont="1" applyBorder="1" applyAlignment="1">
      <alignment horizontal="left" vertical="center" indent="1"/>
    </xf>
    <xf numFmtId="0" fontId="29" fillId="0" borderId="11" xfId="0" applyFont="1" applyBorder="1" applyAlignment="1">
      <alignment horizontal="left" vertical="center" indent="1"/>
    </xf>
    <xf numFmtId="0" fontId="26" fillId="9" borderId="31" xfId="0" applyFont="1" applyFill="1" applyBorder="1" applyAlignment="1">
      <alignment horizontal="left" vertical="center"/>
    </xf>
    <xf numFmtId="0" fontId="26" fillId="9" borderId="32" xfId="0" applyFont="1" applyFill="1" applyBorder="1" applyAlignment="1">
      <alignment horizontal="left" vertical="center"/>
    </xf>
    <xf numFmtId="0" fontId="26" fillId="9" borderId="33" xfId="0" applyFont="1" applyFill="1" applyBorder="1" applyAlignment="1">
      <alignment horizontal="left" vertical="center"/>
    </xf>
    <xf numFmtId="0" fontId="29" fillId="0" borderId="36" xfId="0" applyFont="1" applyBorder="1" applyAlignment="1">
      <alignment horizontal="center"/>
    </xf>
    <xf numFmtId="0" fontId="29" fillId="0" borderId="38" xfId="0" applyFont="1" applyBorder="1" applyAlignment="1">
      <alignment horizontal="center"/>
    </xf>
    <xf numFmtId="0" fontId="29" fillId="0" borderId="57" xfId="0" applyFont="1" applyBorder="1" applyAlignment="1">
      <alignment horizontal="center"/>
    </xf>
    <xf numFmtId="0" fontId="29" fillId="0" borderId="9" xfId="0" applyFont="1" applyBorder="1" applyAlignment="1">
      <alignment horizontal="center"/>
    </xf>
    <xf numFmtId="0" fontId="29" fillId="0" borderId="23" xfId="0" applyFont="1" applyBorder="1" applyAlignment="1">
      <alignment horizontal="center"/>
    </xf>
    <xf numFmtId="0" fontId="29" fillId="0" borderId="24" xfId="0" applyFont="1" applyBorder="1" applyAlignment="1">
      <alignment horizontal="center"/>
    </xf>
    <xf numFmtId="0" fontId="26" fillId="11" borderId="1" xfId="0" applyFont="1" applyFill="1" applyBorder="1" applyAlignment="1">
      <alignment horizontal="left" vertical="center"/>
    </xf>
    <xf numFmtId="0" fontId="26" fillId="11" borderId="7" xfId="0" applyFont="1" applyFill="1" applyBorder="1" applyAlignment="1">
      <alignment horizontal="left" vertical="center"/>
    </xf>
    <xf numFmtId="0" fontId="31" fillId="0" borderId="23" xfId="0" applyFont="1" applyBorder="1" applyAlignment="1">
      <alignment horizontal="left" vertical="center"/>
    </xf>
    <xf numFmtId="0" fontId="26" fillId="0" borderId="53" xfId="0" applyFont="1" applyBorder="1" applyAlignment="1">
      <alignment horizontal="left" vertical="center"/>
    </xf>
    <xf numFmtId="0" fontId="26" fillId="0" borderId="54" xfId="0" applyFont="1" applyBorder="1" applyAlignment="1">
      <alignment horizontal="left" vertical="center"/>
    </xf>
    <xf numFmtId="0" fontId="31" fillId="0" borderId="11" xfId="0" applyFont="1" applyBorder="1" applyAlignment="1">
      <alignment horizontal="left" vertical="center" wrapText="1"/>
    </xf>
    <xf numFmtId="0" fontId="31" fillId="0" borderId="1" xfId="0" applyFont="1" applyBorder="1" applyAlignment="1">
      <alignment horizontal="left" vertical="center" wrapText="1"/>
    </xf>
    <xf numFmtId="0" fontId="29" fillId="0" borderId="13" xfId="0" quotePrefix="1" applyFont="1" applyBorder="1" applyAlignment="1">
      <alignment horizontal="left" vertical="center" wrapText="1" indent="1"/>
    </xf>
    <xf numFmtId="0" fontId="29" fillId="0" borderId="11" xfId="0" quotePrefix="1" applyFont="1" applyBorder="1" applyAlignment="1">
      <alignment horizontal="left" vertical="center" indent="1"/>
    </xf>
    <xf numFmtId="0" fontId="29" fillId="0" borderId="1" xfId="0" quotePrefix="1" applyFont="1" applyBorder="1" applyAlignment="1">
      <alignment horizontal="left" vertical="center" indent="1"/>
    </xf>
    <xf numFmtId="0" fontId="26" fillId="11" borderId="13" xfId="0" applyFont="1" applyFill="1" applyBorder="1" applyAlignment="1">
      <alignment horizontal="left" vertical="center"/>
    </xf>
    <xf numFmtId="0" fontId="26" fillId="11" borderId="56" xfId="0" applyFont="1" applyFill="1" applyBorder="1" applyAlignment="1">
      <alignment horizontal="left" vertical="center"/>
    </xf>
    <xf numFmtId="0" fontId="29" fillId="0" borderId="1" xfId="0" applyFont="1" applyBorder="1" applyAlignment="1">
      <alignment horizontal="left" vertical="center" indent="1"/>
    </xf>
    <xf numFmtId="0" fontId="29" fillId="0" borderId="35" xfId="0" applyFont="1" applyBorder="1" applyAlignment="1">
      <alignment horizontal="center"/>
    </xf>
    <xf numFmtId="0" fontId="26" fillId="0" borderId="39" xfId="0" applyFont="1" applyBorder="1" applyAlignment="1">
      <alignment horizontal="left"/>
    </xf>
    <xf numFmtId="0" fontId="26" fillId="0" borderId="13" xfId="0" applyFont="1" applyBorder="1" applyAlignment="1">
      <alignment horizontal="left"/>
    </xf>
    <xf numFmtId="0" fontId="26" fillId="0" borderId="56" xfId="0" applyFont="1" applyBorder="1" applyAlignment="1">
      <alignment horizontal="left"/>
    </xf>
    <xf numFmtId="0" fontId="29" fillId="0" borderId="4" xfId="0" applyFont="1" applyBorder="1" applyAlignment="1" applyProtection="1">
      <alignment horizontal="left"/>
      <protection locked="0"/>
    </xf>
    <xf numFmtId="0" fontId="29" fillId="0" borderId="34" xfId="0" applyFont="1" applyBorder="1" applyAlignment="1" applyProtection="1">
      <alignment horizontal="left"/>
      <protection locked="0"/>
    </xf>
    <xf numFmtId="0" fontId="29" fillId="0" borderId="35" xfId="0" applyFont="1" applyBorder="1" applyAlignment="1">
      <alignment horizontal="left"/>
    </xf>
    <xf numFmtId="0" fontId="29" fillId="0" borderId="23" xfId="0" applyFont="1" applyBorder="1" applyAlignment="1">
      <alignment horizontal="left"/>
    </xf>
    <xf numFmtId="0" fontId="29" fillId="0" borderId="24" xfId="0" applyFont="1" applyBorder="1" applyAlignment="1">
      <alignment horizontal="left"/>
    </xf>
    <xf numFmtId="0" fontId="26" fillId="11" borderId="11" xfId="0" applyFont="1" applyFill="1" applyBorder="1" applyAlignment="1">
      <alignment horizontal="left" vertical="center"/>
    </xf>
    <xf numFmtId="0" fontId="31" fillId="0" borderId="11" xfId="0" applyFont="1" applyBorder="1" applyAlignment="1">
      <alignment horizontal="left" vertical="center"/>
    </xf>
    <xf numFmtId="0" fontId="31" fillId="0" borderId="1" xfId="0" applyFont="1" applyBorder="1" applyAlignment="1">
      <alignment horizontal="left" vertical="center"/>
    </xf>
    <xf numFmtId="0" fontId="32" fillId="0" borderId="4" xfId="0" applyFont="1" applyBorder="1" applyAlignment="1">
      <alignment horizontal="left" vertical="top"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indent="1"/>
    </xf>
    <xf numFmtId="0" fontId="29" fillId="0" borderId="1" xfId="0" applyFont="1" applyBorder="1" applyAlignment="1" applyProtection="1">
      <alignment horizontal="left" vertical="center"/>
      <protection locked="0"/>
    </xf>
    <xf numFmtId="0" fontId="29" fillId="0" borderId="7" xfId="0" applyFont="1" applyBorder="1" applyAlignment="1" applyProtection="1">
      <alignment horizontal="left" vertical="center"/>
      <protection locked="0"/>
    </xf>
    <xf numFmtId="0" fontId="29" fillId="0" borderId="6" xfId="0" applyFont="1" applyBorder="1" applyAlignment="1">
      <alignment horizontal="center"/>
    </xf>
    <xf numFmtId="0" fontId="29" fillId="0" borderId="13" xfId="0" applyFont="1" applyBorder="1" applyAlignment="1">
      <alignment horizontal="center"/>
    </xf>
    <xf numFmtId="0" fontId="29" fillId="0" borderId="56" xfId="0" applyFont="1" applyBorder="1" applyAlignment="1">
      <alignment horizontal="center"/>
    </xf>
    <xf numFmtId="0" fontId="29" fillId="0" borderId="39" xfId="0" applyFont="1" applyBorder="1" applyAlignment="1">
      <alignment horizontal="left"/>
    </xf>
    <xf numFmtId="0" fontId="29" fillId="0" borderId="13" xfId="0" applyFont="1" applyBorder="1" applyAlignment="1">
      <alignment horizontal="left"/>
    </xf>
    <xf numFmtId="0" fontId="29" fillId="0" borderId="56" xfId="0" applyFont="1" applyBorder="1" applyAlignment="1">
      <alignment horizontal="left"/>
    </xf>
    <xf numFmtId="0" fontId="26" fillId="0" borderId="5" xfId="0" quotePrefix="1" applyFont="1" applyBorder="1" applyAlignment="1">
      <alignment horizontal="center" vertical="center"/>
    </xf>
    <xf numFmtId="0" fontId="26" fillId="0" borderId="1" xfId="0" quotePrefix="1" applyFont="1" applyBorder="1" applyAlignment="1">
      <alignment horizontal="center" vertical="center"/>
    </xf>
    <xf numFmtId="0" fontId="26" fillId="0" borderId="7" xfId="0" quotePrefix="1" applyFont="1" applyBorder="1" applyAlignment="1">
      <alignment horizontal="center" vertical="center"/>
    </xf>
    <xf numFmtId="0" fontId="26" fillId="0" borderId="5" xfId="0" quotePrefix="1" applyFont="1" applyBorder="1" applyAlignment="1">
      <alignment horizontal="left" vertical="center"/>
    </xf>
    <xf numFmtId="0" fontId="26" fillId="0" borderId="1" xfId="0" quotePrefix="1" applyFont="1" applyBorder="1" applyAlignment="1">
      <alignment horizontal="left" vertical="center"/>
    </xf>
    <xf numFmtId="0" fontId="26" fillId="0" borderId="7" xfId="0" quotePrefix="1" applyFont="1" applyBorder="1" applyAlignment="1">
      <alignment horizontal="left" vertical="center"/>
    </xf>
    <xf numFmtId="0" fontId="29" fillId="0" borderId="1" xfId="0" applyFont="1" applyBorder="1" applyAlignment="1">
      <alignment horizontal="left" vertical="center"/>
    </xf>
    <xf numFmtId="0" fontId="29" fillId="0" borderId="13" xfId="0" quotePrefix="1" applyFont="1" applyBorder="1" applyAlignment="1">
      <alignment horizontal="left" vertical="center" indent="1"/>
    </xf>
    <xf numFmtId="0" fontId="29" fillId="0" borderId="23" xfId="0" applyFont="1" applyBorder="1" applyAlignment="1">
      <alignment horizontal="left" vertical="center"/>
    </xf>
    <xf numFmtId="0" fontId="26" fillId="0" borderId="5" xfId="0" applyFont="1" applyBorder="1" applyAlignment="1">
      <alignment horizontal="center"/>
    </xf>
    <xf numFmtId="0" fontId="26" fillId="0" borderId="1" xfId="0" applyFont="1" applyBorder="1" applyAlignment="1">
      <alignment horizontal="center"/>
    </xf>
    <xf numFmtId="0" fontId="26" fillId="0" borderId="7" xfId="0" applyFont="1" applyBorder="1" applyAlignment="1">
      <alignment horizontal="center"/>
    </xf>
    <xf numFmtId="0" fontId="29" fillId="0" borderId="5" xfId="0" applyFont="1" applyBorder="1" applyAlignment="1">
      <alignment horizontal="center"/>
    </xf>
    <xf numFmtId="0" fontId="29" fillId="0" borderId="1" xfId="0" applyFont="1" applyBorder="1" applyAlignment="1">
      <alignment horizontal="center"/>
    </xf>
    <xf numFmtId="0" fontId="29" fillId="0" borderId="7" xfId="0" applyFont="1" applyBorder="1" applyAlignment="1">
      <alignment horizontal="center"/>
    </xf>
    <xf numFmtId="0" fontId="32" fillId="0" borderId="0" xfId="0" applyFont="1" applyAlignment="1">
      <alignment horizontal="lef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61" xfId="0" applyFont="1" applyBorder="1" applyAlignment="1">
      <alignment horizontal="left" vertical="center"/>
    </xf>
    <xf numFmtId="0" fontId="26" fillId="0" borderId="40" xfId="0" applyFont="1" applyBorder="1" applyAlignment="1">
      <alignment horizontal="left" vertical="center"/>
    </xf>
    <xf numFmtId="0" fontId="26" fillId="0" borderId="58" xfId="0" applyFont="1" applyBorder="1" applyAlignment="1">
      <alignment horizontal="left" vertical="center"/>
    </xf>
    <xf numFmtId="0" fontId="26" fillId="0" borderId="59" xfId="0" applyFont="1" applyBorder="1" applyAlignment="1">
      <alignment horizontal="left" vertical="center"/>
    </xf>
    <xf numFmtId="0" fontId="31" fillId="14" borderId="60" xfId="0" applyFont="1" applyFill="1" applyBorder="1" applyAlignment="1">
      <alignment horizontal="left" vertical="center"/>
    </xf>
    <xf numFmtId="0" fontId="31" fillId="14" borderId="52" xfId="0" applyFont="1" applyFill="1" applyBorder="1" applyAlignment="1">
      <alignment horizontal="left" vertical="center"/>
    </xf>
    <xf numFmtId="0" fontId="31" fillId="14" borderId="37" xfId="0" applyFont="1" applyFill="1" applyBorder="1" applyAlignment="1">
      <alignment horizontal="left" vertical="center"/>
    </xf>
    <xf numFmtId="0" fontId="29" fillId="0" borderId="12" xfId="0" applyFont="1" applyBorder="1" applyAlignment="1">
      <alignment horizontal="center"/>
    </xf>
    <xf numFmtId="0" fontId="29" fillId="0" borderId="0" xfId="0" applyFont="1" applyAlignment="1">
      <alignment horizontal="center"/>
    </xf>
    <xf numFmtId="0" fontId="29" fillId="3" borderId="0" xfId="0" applyFont="1" applyFill="1" applyAlignment="1">
      <alignment horizontal="center"/>
    </xf>
    <xf numFmtId="0" fontId="26" fillId="3" borderId="0" xfId="0" applyFont="1" applyFill="1" applyAlignment="1">
      <alignment horizontal="left" vertical="center"/>
    </xf>
    <xf numFmtId="0" fontId="29" fillId="0" borderId="1" xfId="0" applyFont="1" applyBorder="1" applyAlignment="1" applyProtection="1">
      <alignment horizontal="center"/>
      <protection locked="0"/>
    </xf>
    <xf numFmtId="0" fontId="29" fillId="0" borderId="7" xfId="0" applyFont="1" applyBorder="1" applyAlignment="1" applyProtection="1">
      <alignment horizontal="center"/>
      <protection locked="0"/>
    </xf>
    <xf numFmtId="0" fontId="29" fillId="0" borderId="3" xfId="0" applyFont="1" applyBorder="1" applyAlignment="1" applyProtection="1">
      <alignment horizontal="center"/>
      <protection locked="0"/>
    </xf>
    <xf numFmtId="0" fontId="29" fillId="0" borderId="8" xfId="0" applyFont="1" applyBorder="1" applyAlignment="1" applyProtection="1">
      <alignment horizontal="center"/>
      <protection locked="0"/>
    </xf>
    <xf numFmtId="0" fontId="32" fillId="0" borderId="1" xfId="0" applyFont="1" applyBorder="1" applyAlignment="1">
      <alignment horizontal="left" vertical="center" wrapText="1"/>
    </xf>
    <xf numFmtId="0" fontId="26" fillId="0" borderId="1" xfId="0" applyFont="1" applyBorder="1" applyAlignment="1">
      <alignment horizontal="left" vertical="center"/>
    </xf>
    <xf numFmtId="0" fontId="29" fillId="0" borderId="3" xfId="0" applyFont="1" applyBorder="1" applyAlignment="1">
      <alignment horizontal="left" vertical="center"/>
    </xf>
    <xf numFmtId="0" fontId="29" fillId="0" borderId="0" xfId="0" applyFont="1" applyAlignment="1" applyProtection="1">
      <alignment horizontal="center" vertical="center"/>
      <protection locked="0"/>
    </xf>
    <xf numFmtId="0" fontId="26" fillId="3" borderId="0" xfId="0" applyFont="1" applyFill="1" applyAlignment="1">
      <alignment horizontal="center"/>
    </xf>
    <xf numFmtId="0" fontId="29" fillId="0" borderId="42"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6" fillId="14" borderId="31" xfId="0" applyFont="1" applyFill="1" applyBorder="1" applyAlignment="1">
      <alignment horizontal="center" vertical="center"/>
    </xf>
    <xf numFmtId="0" fontId="26" fillId="14" borderId="33" xfId="0" applyFont="1" applyFill="1" applyBorder="1" applyAlignment="1">
      <alignment horizontal="center" vertical="center"/>
    </xf>
    <xf numFmtId="0" fontId="27" fillId="3" borderId="31" xfId="0" applyFont="1" applyFill="1" applyBorder="1" applyAlignment="1">
      <alignment horizontal="left" vertical="center" wrapText="1" indent="3"/>
    </xf>
    <xf numFmtId="0" fontId="27" fillId="3" borderId="32" xfId="0" applyFont="1" applyFill="1" applyBorder="1" applyAlignment="1">
      <alignment horizontal="left" vertical="center" wrapText="1" indent="3"/>
    </xf>
    <xf numFmtId="0" fontId="27" fillId="3" borderId="33" xfId="0" applyFont="1" applyFill="1" applyBorder="1" applyAlignment="1">
      <alignment horizontal="left" vertical="center" wrapText="1" indent="3"/>
    </xf>
    <xf numFmtId="0" fontId="27" fillId="3" borderId="31" xfId="0" applyFont="1" applyFill="1" applyBorder="1" applyAlignment="1">
      <alignment horizontal="left" vertical="center" wrapText="1"/>
    </xf>
    <xf numFmtId="0" fontId="27" fillId="3" borderId="32" xfId="0" applyFont="1" applyFill="1" applyBorder="1" applyAlignment="1">
      <alignment horizontal="left" vertical="center" wrapText="1"/>
    </xf>
    <xf numFmtId="0" fontId="27" fillId="3" borderId="33" xfId="0" applyFont="1" applyFill="1" applyBorder="1" applyAlignment="1">
      <alignment horizontal="left" vertical="center" wrapText="1"/>
    </xf>
    <xf numFmtId="0" fontId="26" fillId="3" borderId="18" xfId="0" applyFont="1" applyFill="1" applyBorder="1" applyAlignment="1">
      <alignment horizontal="left" vertical="center"/>
    </xf>
    <xf numFmtId="0" fontId="29" fillId="0" borderId="39" xfId="0" applyFont="1" applyBorder="1" applyAlignment="1">
      <alignment horizontal="center"/>
    </xf>
    <xf numFmtId="0" fontId="29" fillId="0" borderId="1" xfId="0" applyFont="1" applyBorder="1" applyAlignment="1" applyProtection="1">
      <alignment horizontal="left" vertical="top"/>
      <protection locked="0"/>
    </xf>
    <xf numFmtId="0" fontId="29" fillId="0" borderId="7" xfId="0" applyFont="1" applyBorder="1" applyAlignment="1" applyProtection="1">
      <alignment horizontal="left" vertical="top"/>
      <protection locked="0"/>
    </xf>
    <xf numFmtId="0" fontId="29" fillId="0" borderId="5" xfId="0" applyFont="1" applyBorder="1" applyAlignment="1">
      <alignment horizontal="left"/>
    </xf>
    <xf numFmtId="0" fontId="29" fillId="0" borderId="1" xfId="0" applyFont="1" applyBorder="1" applyAlignment="1">
      <alignment horizontal="left"/>
    </xf>
    <xf numFmtId="0" fontId="29" fillId="0" borderId="7" xfId="0" applyFont="1" applyBorder="1" applyAlignment="1">
      <alignment horizontal="left"/>
    </xf>
    <xf numFmtId="0" fontId="31" fillId="3" borderId="5" xfId="0" applyFont="1" applyFill="1" applyBorder="1" applyAlignment="1">
      <alignment horizontal="left" wrapText="1"/>
    </xf>
    <xf numFmtId="0" fontId="31" fillId="3" borderId="1" xfId="0" applyFont="1" applyFill="1" applyBorder="1" applyAlignment="1">
      <alignment horizontal="left" wrapText="1"/>
    </xf>
    <xf numFmtId="0" fontId="31" fillId="3" borderId="7" xfId="0" applyFont="1" applyFill="1" applyBorder="1" applyAlignment="1">
      <alignment horizontal="left" wrapText="1"/>
    </xf>
    <xf numFmtId="0" fontId="31" fillId="3" borderId="27" xfId="0" applyFont="1" applyFill="1" applyBorder="1" applyAlignment="1">
      <alignment horizontal="left" wrapText="1"/>
    </xf>
    <xf numFmtId="0" fontId="31" fillId="3" borderId="3" xfId="0" applyFont="1" applyFill="1" applyBorder="1" applyAlignment="1">
      <alignment horizontal="left" wrapText="1"/>
    </xf>
    <xf numFmtId="0" fontId="31" fillId="3" borderId="8" xfId="0" applyFont="1" applyFill="1" applyBorder="1" applyAlignment="1">
      <alignment horizontal="left" wrapText="1"/>
    </xf>
    <xf numFmtId="0" fontId="26" fillId="0" borderId="5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7" xfId="0" applyFont="1" applyBorder="1" applyAlignment="1">
      <alignment horizontal="center" vertical="center" wrapText="1"/>
    </xf>
    <xf numFmtId="0" fontId="26" fillId="3" borderId="14" xfId="0" applyFont="1" applyFill="1" applyBorder="1" applyAlignment="1">
      <alignment horizontal="center"/>
    </xf>
    <xf numFmtId="0" fontId="29" fillId="20" borderId="0" xfId="0" applyFont="1" applyFill="1" applyAlignment="1">
      <alignment horizontal="center"/>
    </xf>
    <xf numFmtId="0" fontId="32" fillId="0" borderId="23" xfId="0" applyFont="1" applyBorder="1" applyAlignment="1">
      <alignment horizontal="left" vertical="top" wrapText="1"/>
    </xf>
    <xf numFmtId="0" fontId="31" fillId="3" borderId="1" xfId="0" applyFont="1" applyFill="1" applyBorder="1" applyAlignment="1">
      <alignment horizontal="left" vertical="center" wrapText="1"/>
    </xf>
    <xf numFmtId="0" fontId="29" fillId="0" borderId="11" xfId="0" quotePrefix="1" applyFont="1" applyBorder="1" applyAlignment="1">
      <alignment horizontal="left" vertical="center" wrapText="1" indent="1"/>
    </xf>
    <xf numFmtId="0" fontId="29" fillId="0" borderId="1" xfId="0" quotePrefix="1" applyFont="1" applyBorder="1" applyAlignment="1">
      <alignment horizontal="left" vertical="center" wrapText="1" indent="1"/>
    </xf>
    <xf numFmtId="0" fontId="38" fillId="3" borderId="31" xfId="0" applyFont="1" applyFill="1" applyBorder="1" applyAlignment="1" applyProtection="1">
      <alignment horizontal="left" vertical="center"/>
      <protection locked="0"/>
    </xf>
    <xf numFmtId="0" fontId="38" fillId="3" borderId="32"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8" fillId="3" borderId="2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9" fillId="0" borderId="18" xfId="0" applyFont="1" applyBorder="1" applyAlignment="1">
      <alignment horizontal="center" vertical="center"/>
    </xf>
    <xf numFmtId="0" fontId="8" fillId="0" borderId="60" xfId="0" applyFont="1" applyBorder="1" applyAlignment="1">
      <alignment horizontal="left" vertical="center"/>
    </xf>
    <xf numFmtId="0" fontId="8" fillId="0" borderId="62" xfId="0" applyFont="1" applyBorder="1" applyAlignment="1">
      <alignment horizontal="left" vertical="center"/>
    </xf>
    <xf numFmtId="0" fontId="8" fillId="0" borderId="52" xfId="0" applyFont="1" applyBorder="1" applyAlignment="1">
      <alignment horizontal="left" vertical="center"/>
    </xf>
    <xf numFmtId="0" fontId="8" fillId="0" borderId="4" xfId="0" applyFont="1" applyBorder="1" applyAlignment="1">
      <alignment horizontal="left" vertical="center"/>
    </xf>
    <xf numFmtId="0" fontId="8" fillId="16" borderId="15"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6" borderId="14" xfId="0" applyFont="1" applyFill="1" applyBorder="1" applyAlignment="1">
      <alignment horizontal="center" vertical="center" wrapText="1"/>
    </xf>
    <xf numFmtId="0" fontId="8" fillId="16" borderId="20" xfId="0" applyFont="1" applyFill="1" applyBorder="1" applyAlignment="1">
      <alignment horizontal="center" vertical="center" wrapText="1"/>
    </xf>
    <xf numFmtId="0" fontId="39" fillId="12" borderId="31" xfId="0" applyFont="1" applyFill="1" applyBorder="1" applyAlignment="1" applyProtection="1">
      <alignment horizontal="left" vertical="center" wrapText="1"/>
      <protection locked="0"/>
    </xf>
    <xf numFmtId="0" fontId="39" fillId="12" borderId="32" xfId="0" applyFont="1" applyFill="1" applyBorder="1" applyAlignment="1" applyProtection="1">
      <alignment horizontal="left" vertical="center" wrapText="1"/>
      <protection locked="0"/>
    </xf>
    <xf numFmtId="0" fontId="39" fillId="12" borderId="33" xfId="0" applyFont="1" applyFill="1" applyBorder="1" applyAlignment="1" applyProtection="1">
      <alignment horizontal="left" vertical="center" wrapText="1"/>
      <protection locked="0"/>
    </xf>
    <xf numFmtId="0" fontId="40" fillId="0" borderId="52" xfId="0" applyFont="1" applyBorder="1" applyAlignment="1">
      <alignment horizontal="center" vertical="center" wrapText="1"/>
    </xf>
    <xf numFmtId="0" fontId="40" fillId="0" borderId="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 xfId="0"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7" borderId="37"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43" xfId="0" applyFont="1" applyFill="1" applyBorder="1" applyAlignment="1">
      <alignment horizontal="center" vertical="center" wrapText="1"/>
    </xf>
    <xf numFmtId="0" fontId="12" fillId="15" borderId="14" xfId="0" applyFont="1" applyFill="1" applyBorder="1" applyAlignment="1" applyProtection="1">
      <alignment horizontal="center" vertical="center" wrapText="1"/>
      <protection locked="0"/>
    </xf>
    <xf numFmtId="0" fontId="8" fillId="0" borderId="31" xfId="0" applyFont="1" applyBorder="1" applyAlignment="1" applyProtection="1">
      <alignment horizontal="center" vertical="top" wrapText="1"/>
      <protection locked="0"/>
    </xf>
    <xf numFmtId="0" fontId="8" fillId="0" borderId="32" xfId="0" applyFont="1" applyBorder="1" applyAlignment="1" applyProtection="1">
      <alignment horizontal="center" vertical="top" wrapText="1"/>
      <protection locked="0"/>
    </xf>
    <xf numFmtId="0" fontId="8" fillId="0" borderId="33" xfId="0" applyFont="1" applyBorder="1" applyAlignment="1" applyProtection="1">
      <alignment horizontal="center" vertical="top" wrapText="1"/>
      <protection locked="0"/>
    </xf>
    <xf numFmtId="0" fontId="14" fillId="6" borderId="42" xfId="0" applyFont="1" applyFill="1" applyBorder="1" applyAlignment="1" applyProtection="1">
      <alignment horizontal="center" vertical="top"/>
      <protection locked="0"/>
    </xf>
    <xf numFmtId="0" fontId="14" fillId="6" borderId="48" xfId="0" applyFont="1" applyFill="1" applyBorder="1" applyAlignment="1" applyProtection="1">
      <alignment horizontal="center" vertical="top"/>
      <protection locked="0"/>
    </xf>
    <xf numFmtId="0" fontId="14" fillId="6" borderId="43" xfId="0" applyFont="1" applyFill="1" applyBorder="1" applyAlignment="1" applyProtection="1">
      <alignment horizontal="center" vertical="top"/>
      <protection locked="0"/>
    </xf>
    <xf numFmtId="0" fontId="26" fillId="0" borderId="25" xfId="0" applyFont="1" applyBorder="1" applyAlignment="1" applyProtection="1">
      <alignment horizontal="left" wrapText="1"/>
      <protection locked="0"/>
    </xf>
    <xf numFmtId="0" fontId="26" fillId="0" borderId="4" xfId="0" applyFont="1" applyBorder="1" applyAlignment="1" applyProtection="1">
      <alignment horizontal="left" wrapText="1"/>
      <protection locked="0"/>
    </xf>
    <xf numFmtId="0" fontId="26" fillId="2" borderId="25" xfId="0" applyFont="1" applyFill="1" applyBorder="1" applyAlignment="1">
      <alignment horizontal="center" wrapText="1"/>
    </xf>
    <xf numFmtId="0" fontId="26" fillId="2" borderId="4" xfId="0" applyFont="1" applyFill="1" applyBorder="1" applyAlignment="1">
      <alignment horizontal="center" wrapText="1"/>
    </xf>
    <xf numFmtId="0" fontId="26" fillId="0" borderId="4" xfId="0" applyFont="1" applyBorder="1" applyAlignment="1" applyProtection="1">
      <alignment horizontal="center" wrapText="1"/>
      <protection locked="0"/>
    </xf>
    <xf numFmtId="0" fontId="26" fillId="0" borderId="1" xfId="0" applyFont="1" applyBorder="1" applyAlignment="1" applyProtection="1">
      <alignment horizontal="center" wrapText="1"/>
      <protection locked="0"/>
    </xf>
    <xf numFmtId="0" fontId="26" fillId="0" borderId="9" xfId="0" applyFont="1" applyBorder="1" applyAlignment="1" applyProtection="1">
      <alignment horizontal="center"/>
      <protection locked="0"/>
    </xf>
    <xf numFmtId="0" fontId="26" fillId="0" borderId="6" xfId="0" applyFont="1" applyBorder="1" applyAlignment="1" applyProtection="1">
      <alignment horizontal="center"/>
      <protection locked="0"/>
    </xf>
    <xf numFmtId="0" fontId="26" fillId="2" borderId="25" xfId="0" quotePrefix="1" applyFont="1" applyFill="1" applyBorder="1" applyAlignment="1">
      <alignment horizontal="center"/>
    </xf>
    <xf numFmtId="0" fontId="26" fillId="2" borderId="4" xfId="0" quotePrefix="1" applyFont="1" applyFill="1" applyBorder="1" applyAlignment="1">
      <alignment horizontal="center"/>
    </xf>
    <xf numFmtId="0" fontId="26" fillId="2" borderId="1" xfId="0" quotePrefix="1" applyFont="1" applyFill="1" applyBorder="1" applyAlignment="1">
      <alignment horizontal="center"/>
    </xf>
    <xf numFmtId="0" fontId="14" fillId="15" borderId="12" xfId="0" applyFont="1" applyFill="1" applyBorder="1" applyAlignment="1" applyProtection="1">
      <alignment horizontal="center" vertical="top"/>
      <protection locked="0"/>
    </xf>
    <xf numFmtId="0" fontId="14" fillId="15" borderId="0" xfId="0" applyFont="1" applyFill="1" applyAlignment="1" applyProtection="1">
      <alignment horizontal="center" vertical="top"/>
      <protection locked="0"/>
    </xf>
    <xf numFmtId="0" fontId="26" fillId="19" borderId="12" xfId="0" applyFont="1" applyFill="1" applyBorder="1" applyAlignment="1" applyProtection="1">
      <alignment horizontal="left" vertical="top" wrapText="1"/>
      <protection locked="0"/>
    </xf>
    <xf numFmtId="0" fontId="26" fillId="19" borderId="0" xfId="0" applyFont="1" applyFill="1" applyAlignment="1" applyProtection="1">
      <alignment horizontal="left" vertical="top" wrapText="1"/>
      <protection locked="0"/>
    </xf>
    <xf numFmtId="0" fontId="26" fillId="3" borderId="28" xfId="0" applyFont="1" applyFill="1" applyBorder="1" applyAlignment="1">
      <alignment horizontal="left" vertical="center"/>
    </xf>
    <xf numFmtId="0" fontId="26" fillId="3" borderId="62" xfId="0" applyFont="1" applyFill="1" applyBorder="1" applyAlignment="1">
      <alignment horizontal="left" vertical="center"/>
    </xf>
    <xf numFmtId="0" fontId="26" fillId="3" borderId="42" xfId="0" applyFont="1" applyFill="1" applyBorder="1" applyAlignment="1">
      <alignment horizontal="left" vertical="center"/>
    </xf>
    <xf numFmtId="0" fontId="26" fillId="3" borderId="49" xfId="0" applyFont="1" applyFill="1" applyBorder="1" applyAlignment="1">
      <alignment horizontal="left" vertical="center"/>
    </xf>
    <xf numFmtId="0" fontId="26" fillId="13" borderId="12" xfId="0" applyFont="1" applyFill="1" applyBorder="1" applyAlignment="1" applyProtection="1">
      <alignment horizontal="left" vertical="top" wrapText="1"/>
      <protection locked="0"/>
    </xf>
    <xf numFmtId="0" fontId="26" fillId="13" borderId="0" xfId="0" applyFont="1" applyFill="1" applyAlignment="1" applyProtection="1">
      <alignment horizontal="left" vertical="top" wrapText="1"/>
      <protection locked="0"/>
    </xf>
    <xf numFmtId="0" fontId="26" fillId="15" borderId="12" xfId="0" applyFont="1" applyFill="1" applyBorder="1" applyAlignment="1" applyProtection="1">
      <alignment horizontal="center" vertical="top" wrapText="1"/>
      <protection locked="0"/>
    </xf>
    <xf numFmtId="0" fontId="26" fillId="15" borderId="0" xfId="0" applyFont="1" applyFill="1" applyAlignment="1" applyProtection="1">
      <alignment horizontal="center" vertical="top" wrapText="1"/>
      <protection locked="0"/>
    </xf>
    <xf numFmtId="0" fontId="26" fillId="0" borderId="25" xfId="0" applyFont="1" applyBorder="1" applyAlignment="1" applyProtection="1">
      <alignment horizontal="center" wrapText="1"/>
      <protection locked="0"/>
    </xf>
    <xf numFmtId="0" fontId="26" fillId="0" borderId="29" xfId="0" applyFont="1" applyBorder="1" applyAlignment="1" applyProtection="1">
      <alignment horizontal="center" wrapText="1"/>
      <protection locked="0"/>
    </xf>
    <xf numFmtId="0" fontId="26" fillId="0" borderId="34" xfId="0" applyFont="1" applyBorder="1" applyAlignment="1" applyProtection="1">
      <alignment horizontal="center" wrapText="1"/>
      <protection locked="0"/>
    </xf>
    <xf numFmtId="0" fontId="8" fillId="18" borderId="21" xfId="0" applyFont="1" applyFill="1" applyBorder="1" applyAlignment="1" applyProtection="1">
      <alignment horizontal="left" vertical="top" wrapText="1"/>
      <protection locked="0"/>
    </xf>
    <xf numFmtId="0" fontId="8" fillId="18" borderId="14" xfId="0" applyFont="1" applyFill="1" applyBorder="1" applyAlignment="1" applyProtection="1">
      <alignment horizontal="left" vertical="top" wrapText="1"/>
      <protection locked="0"/>
    </xf>
    <xf numFmtId="0" fontId="8" fillId="18" borderId="20" xfId="0" applyFont="1" applyFill="1" applyBorder="1" applyAlignment="1" applyProtection="1">
      <alignment horizontal="left" vertical="top" wrapText="1"/>
      <protection locked="0"/>
    </xf>
    <xf numFmtId="0" fontId="8" fillId="18" borderId="17" xfId="0" applyFont="1" applyFill="1" applyBorder="1" applyAlignment="1" applyProtection="1">
      <alignment horizontal="left" vertical="top" wrapText="1"/>
      <protection locked="0"/>
    </xf>
    <xf numFmtId="0" fontId="8" fillId="18" borderId="18" xfId="0" applyFont="1" applyFill="1" applyBorder="1" applyAlignment="1" applyProtection="1">
      <alignment horizontal="left" vertical="top" wrapText="1"/>
      <protection locked="0"/>
    </xf>
    <xf numFmtId="0" fontId="8" fillId="18" borderId="19" xfId="0" applyFont="1" applyFill="1" applyBorder="1" applyAlignment="1" applyProtection="1">
      <alignment horizontal="left" vertical="top" wrapText="1"/>
      <protection locked="0"/>
    </xf>
    <xf numFmtId="0" fontId="26" fillId="3" borderId="48" xfId="0" applyFont="1" applyFill="1" applyBorder="1" applyAlignment="1">
      <alignment horizontal="left" vertical="center"/>
    </xf>
    <xf numFmtId="0" fontId="13" fillId="15" borderId="21" xfId="0" applyFont="1" applyFill="1" applyBorder="1" applyAlignment="1" applyProtection="1">
      <alignment horizontal="center" vertical="top" wrapText="1"/>
      <protection locked="0"/>
    </xf>
    <xf numFmtId="0" fontId="13" fillId="15" borderId="14" xfId="0" applyFont="1" applyFill="1" applyBorder="1" applyAlignment="1" applyProtection="1">
      <alignment horizontal="center" vertical="top" wrapText="1"/>
      <protection locked="0"/>
    </xf>
    <xf numFmtId="0" fontId="13" fillId="15" borderId="20" xfId="0" applyFont="1" applyFill="1" applyBorder="1" applyAlignment="1" applyProtection="1">
      <alignment horizontal="center" vertical="top" wrapText="1"/>
      <protection locked="0"/>
    </xf>
    <xf numFmtId="0" fontId="26" fillId="14" borderId="21" xfId="0" applyFont="1" applyFill="1" applyBorder="1" applyAlignment="1" applyProtection="1">
      <alignment horizontal="left" vertical="top" wrapText="1"/>
      <protection locked="0"/>
    </xf>
    <xf numFmtId="0" fontId="26" fillId="14" borderId="14" xfId="0" applyFont="1" applyFill="1" applyBorder="1" applyAlignment="1" applyProtection="1">
      <alignment horizontal="left" vertical="top" wrapText="1"/>
      <protection locked="0"/>
    </xf>
    <xf numFmtId="0" fontId="26" fillId="14" borderId="20" xfId="0" applyFont="1" applyFill="1" applyBorder="1" applyAlignment="1" applyProtection="1">
      <alignment horizontal="left" vertical="top" wrapText="1"/>
      <protection locked="0"/>
    </xf>
    <xf numFmtId="0" fontId="26" fillId="14" borderId="17" xfId="0" applyFont="1" applyFill="1" applyBorder="1" applyAlignment="1" applyProtection="1">
      <alignment horizontal="left" vertical="top" wrapText="1"/>
      <protection locked="0"/>
    </xf>
    <xf numFmtId="0" fontId="26" fillId="14" borderId="18" xfId="0" applyFont="1" applyFill="1" applyBorder="1" applyAlignment="1" applyProtection="1">
      <alignment horizontal="left" vertical="top" wrapText="1"/>
      <protection locked="0"/>
    </xf>
    <xf numFmtId="0" fontId="26" fillId="14" borderId="19" xfId="0" applyFont="1" applyFill="1" applyBorder="1" applyAlignment="1" applyProtection="1">
      <alignment horizontal="left" vertical="top" wrapText="1"/>
      <protection locked="0"/>
    </xf>
    <xf numFmtId="0" fontId="26" fillId="0" borderId="39" xfId="0" applyFont="1" applyBorder="1" applyAlignment="1" applyProtection="1">
      <alignment horizontal="left" vertical="top"/>
      <protection locked="0"/>
    </xf>
    <xf numFmtId="0" fontId="26" fillId="0" borderId="11" xfId="0" applyFont="1" applyBorder="1" applyAlignment="1" applyProtection="1">
      <alignment horizontal="left" vertical="top"/>
      <protection locked="0"/>
    </xf>
    <xf numFmtId="0" fontId="13" fillId="15" borderId="31" xfId="0" applyFont="1" applyFill="1" applyBorder="1" applyAlignment="1" applyProtection="1">
      <alignment horizontal="center" vertical="top" wrapText="1"/>
      <protection locked="0"/>
    </xf>
    <xf numFmtId="0" fontId="13" fillId="15" borderId="32" xfId="0" applyFont="1" applyFill="1" applyBorder="1" applyAlignment="1" applyProtection="1">
      <alignment horizontal="center" vertical="top" wrapText="1"/>
      <protection locked="0"/>
    </xf>
    <xf numFmtId="0" fontId="13" fillId="15" borderId="33" xfId="0" applyFont="1" applyFill="1" applyBorder="1" applyAlignment="1" applyProtection="1">
      <alignment horizontal="center" vertical="top" wrapText="1"/>
      <protection locked="0"/>
    </xf>
    <xf numFmtId="0" fontId="26" fillId="0" borderId="52" xfId="0" applyFont="1" applyBorder="1" applyAlignment="1" applyProtection="1">
      <alignment horizontal="center" wrapText="1"/>
      <protection locked="0"/>
    </xf>
    <xf numFmtId="0" fontId="26" fillId="0" borderId="37" xfId="0" applyFont="1" applyBorder="1" applyAlignment="1" applyProtection="1">
      <alignment horizontal="center" wrapText="1"/>
      <protection locked="0"/>
    </xf>
    <xf numFmtId="0" fontId="26" fillId="2" borderId="52" xfId="0" applyFont="1" applyFill="1" applyBorder="1" applyAlignment="1">
      <alignment horizontal="center" wrapText="1"/>
    </xf>
    <xf numFmtId="0" fontId="26" fillId="0" borderId="52" xfId="0" applyFont="1" applyBorder="1" applyAlignment="1" applyProtection="1">
      <alignment horizontal="left" wrapText="1"/>
      <protection locked="0"/>
    </xf>
  </cellXfs>
  <cellStyles count="4">
    <cellStyle name="Hyperlink" xfId="1" builtinId="8"/>
    <cellStyle name="Normal" xfId="0" builtinId="0"/>
    <cellStyle name="Normal 2" xfId="2" xr:uid="{00000000-0005-0000-0000-000002000000}"/>
    <cellStyle name="Percent" xfId="3" builtinId="5"/>
  </cellStyles>
  <dxfs count="318">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ont>
        <b/>
        <i val="0"/>
        <condense val="0"/>
        <extend val="0"/>
      </font>
      <fill>
        <patternFill>
          <bgColor rgb="FFFFC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ont>
        <b/>
        <i val="0"/>
        <condense val="0"/>
        <extend val="0"/>
      </font>
      <fill>
        <patternFill>
          <bgColor rgb="FFFFC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66FF33"/>
        </patternFill>
      </fill>
    </dxf>
    <dxf>
      <fill>
        <patternFill>
          <bgColor rgb="FF6EF52B"/>
        </patternFill>
      </fill>
    </dxf>
    <dxf>
      <font>
        <b/>
        <i val="0"/>
        <condense val="0"/>
        <extend val="0"/>
      </font>
      <fill>
        <patternFill>
          <bgColor indexed="1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FFFF00"/>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ill>
        <patternFill>
          <bgColor rgb="FFFFFF00"/>
        </patternFill>
      </fill>
    </dxf>
    <dxf>
      <fill>
        <patternFill>
          <bgColor rgb="FF6EF52B"/>
        </patternFill>
      </fill>
    </dxf>
    <dxf>
      <font>
        <b/>
        <i val="0"/>
        <condense val="0"/>
        <extend val="0"/>
      </font>
      <fill>
        <patternFill>
          <bgColor indexed="13"/>
        </patternFill>
      </fill>
    </dxf>
    <dxf>
      <font>
        <b/>
        <i val="0"/>
        <condense val="0"/>
        <extend val="0"/>
      </font>
      <fill>
        <patternFill>
          <bgColor indexed="13"/>
        </patternFill>
      </fill>
    </dxf>
    <dxf>
      <font>
        <b/>
        <i val="0"/>
      </font>
      <fill>
        <patternFill>
          <bgColor rgb="FFFF0000"/>
        </patternFill>
      </fill>
    </dxf>
    <dxf>
      <fill>
        <patternFill>
          <bgColor rgb="FF66FF33"/>
        </patternFill>
      </fill>
    </dxf>
    <dxf>
      <fill>
        <patternFill>
          <bgColor rgb="FF6EF52B"/>
        </patternFill>
      </fill>
    </dxf>
    <dxf>
      <fill>
        <patternFill>
          <bgColor rgb="FF66FF33"/>
        </patternFill>
      </fill>
    </dxf>
    <dxf>
      <font>
        <b/>
        <i val="0"/>
      </font>
      <fill>
        <patternFill>
          <bgColor rgb="FFFF0000"/>
        </patternFill>
      </fill>
    </dxf>
    <dxf>
      <font>
        <b/>
        <i val="0"/>
      </font>
      <fill>
        <patternFill>
          <bgColor rgb="FFFF0000"/>
        </patternFill>
      </fill>
    </dxf>
    <dxf>
      <fill>
        <patternFill>
          <bgColor rgb="FF66FF33"/>
        </patternFill>
      </fill>
    </dxf>
    <dxf>
      <fill>
        <patternFill>
          <bgColor rgb="FF6EF52B"/>
        </patternFill>
      </fill>
    </dxf>
    <dxf>
      <font>
        <b/>
        <i val="0"/>
      </font>
      <fill>
        <patternFill>
          <bgColor rgb="FFFF0000"/>
        </patternFill>
      </fill>
    </dxf>
    <dxf>
      <fill>
        <patternFill>
          <bgColor rgb="FFFFFF00"/>
        </patternFill>
      </fill>
    </dxf>
    <dxf>
      <fill>
        <patternFill>
          <bgColor rgb="FF6EF52B"/>
        </patternFill>
      </fill>
    </dxf>
    <dxf>
      <font>
        <b/>
        <i val="0"/>
        <condense val="0"/>
        <extend val="0"/>
      </font>
      <fill>
        <patternFill>
          <bgColor indexed="13"/>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ont>
        <b/>
        <i val="0"/>
        <condense val="0"/>
        <extend val="0"/>
      </font>
      <fill>
        <patternFill>
          <bgColor indexed="1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ill>
        <patternFill>
          <bgColor rgb="FFFFFF00"/>
        </patternFill>
      </fill>
    </dxf>
    <dxf>
      <fill>
        <patternFill>
          <bgColor rgb="FF6EF52B"/>
        </patternFill>
      </fill>
    </dxf>
    <dxf>
      <font>
        <b/>
        <i val="0"/>
        <condense val="0"/>
        <extend val="0"/>
      </font>
      <fill>
        <patternFill>
          <bgColor indexed="13"/>
        </patternFill>
      </fill>
    </dxf>
    <dxf>
      <font>
        <b/>
        <i val="0"/>
        <condense val="0"/>
        <extend val="0"/>
      </font>
      <fill>
        <patternFill>
          <bgColor indexed="13"/>
        </patternFill>
      </fill>
    </dxf>
    <dxf>
      <fill>
        <patternFill>
          <bgColor rgb="FF6EF52B"/>
        </patternFill>
      </fill>
    </dxf>
    <dxf>
      <font>
        <b/>
        <i val="0"/>
      </font>
      <fill>
        <patternFill>
          <bgColor rgb="FFFF0000"/>
        </patternFill>
      </fill>
    </dxf>
    <dxf>
      <fill>
        <patternFill>
          <bgColor rgb="FF66FF33"/>
        </patternFill>
      </fill>
    </dxf>
    <dxf>
      <fill>
        <patternFill>
          <bgColor rgb="FFFFFF00"/>
        </patternFill>
      </fill>
    </dxf>
    <dxf>
      <font>
        <b/>
        <i val="0"/>
      </font>
      <fill>
        <patternFill>
          <bgColor rgb="FFFF0000"/>
        </patternFill>
      </fill>
    </dxf>
    <dxf>
      <fill>
        <patternFill>
          <bgColor rgb="FF66FF33"/>
        </patternFill>
      </fill>
    </dxf>
    <dxf>
      <fill>
        <patternFill>
          <bgColor rgb="FF6EF52B"/>
        </patternFill>
      </fill>
    </dxf>
    <dxf>
      <font>
        <b/>
        <i val="0"/>
        <condense val="0"/>
        <extend val="0"/>
      </font>
      <fill>
        <patternFill>
          <bgColor indexed="1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ill>
        <patternFill>
          <bgColor rgb="FFFFFF00"/>
        </patternFill>
      </fill>
    </dxf>
    <dxf>
      <fill>
        <patternFill>
          <bgColor rgb="FF6EF52B"/>
        </patternFill>
      </fill>
    </dxf>
    <dxf>
      <font>
        <b/>
        <i val="0"/>
        <condense val="0"/>
        <extend val="0"/>
      </font>
      <fill>
        <patternFill>
          <bgColor indexed="13"/>
        </patternFill>
      </fill>
    </dxf>
    <dxf>
      <fill>
        <patternFill>
          <bgColor rgb="FF66FF33"/>
        </patternFill>
      </fill>
    </dxf>
    <dxf>
      <font>
        <b/>
        <i val="0"/>
      </font>
      <fill>
        <patternFill>
          <bgColor rgb="FFFF0000"/>
        </patternFill>
      </fill>
    </dxf>
    <dxf>
      <fill>
        <patternFill>
          <bgColor rgb="FF00FF00"/>
        </patternFill>
      </fill>
    </dxf>
    <dxf>
      <fill>
        <patternFill>
          <bgColor rgb="FF00FF00"/>
        </patternFill>
      </fill>
    </dxf>
    <dxf>
      <fill>
        <patternFill>
          <bgColor rgb="FFFFC000"/>
        </patternFill>
      </fill>
    </dxf>
    <dxf>
      <fill>
        <patternFill>
          <bgColor rgb="FF00FF00"/>
        </patternFill>
      </fill>
    </dxf>
    <dxf>
      <font>
        <b/>
        <i val="0"/>
      </font>
      <fill>
        <patternFill>
          <bgColor rgb="FFFF0000"/>
        </patternFill>
      </fill>
    </dxf>
    <dxf>
      <font>
        <b/>
        <i val="0"/>
      </font>
      <fill>
        <patternFill>
          <bgColor rgb="FFFF0000"/>
        </patternFill>
      </fill>
    </dxf>
    <dxf>
      <fill>
        <patternFill>
          <bgColor rgb="FF00FF00"/>
        </patternFill>
      </fill>
    </dxf>
    <dxf>
      <font>
        <b/>
        <i val="0"/>
      </font>
      <fill>
        <patternFill>
          <bgColor rgb="FFFF0000"/>
        </patternFill>
      </fill>
    </dxf>
    <dxf>
      <font>
        <b/>
        <i val="0"/>
        <condense val="0"/>
        <extend val="0"/>
      </font>
      <fill>
        <patternFill>
          <bgColor rgb="FFFFC000"/>
        </patternFill>
      </fill>
    </dxf>
    <dxf>
      <fill>
        <patternFill>
          <bgColor rgb="FF00FF00"/>
        </patternFill>
      </fill>
    </dxf>
    <dxf>
      <fill>
        <patternFill>
          <bgColor rgb="FF00FF00"/>
        </patternFill>
      </fill>
    </dxf>
    <dxf>
      <font>
        <b/>
        <i val="0"/>
      </font>
      <fill>
        <patternFill>
          <bgColor rgb="FFFF0000"/>
        </patternFill>
      </fill>
    </dxf>
    <dxf>
      <font>
        <b/>
        <i val="0"/>
        <condense val="0"/>
        <extend val="0"/>
      </font>
      <fill>
        <patternFill>
          <bgColor rgb="FFFFC000"/>
        </patternFill>
      </fill>
    </dxf>
    <dxf>
      <fill>
        <patternFill>
          <bgColor rgb="FF00FF00"/>
        </patternFill>
      </fill>
    </dxf>
    <dxf>
      <font>
        <b/>
        <i val="0"/>
      </font>
      <fill>
        <patternFill>
          <bgColor rgb="FFFF00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ill>
        <patternFill>
          <bgColor rgb="FFFFC000"/>
        </patternFill>
      </fill>
    </dxf>
    <dxf>
      <fill>
        <patternFill>
          <bgColor rgb="FF6EF52B"/>
        </patternFill>
      </fill>
    </dxf>
    <dxf>
      <font>
        <b/>
        <i val="0"/>
      </font>
      <fill>
        <patternFill>
          <bgColor rgb="FFFF0000"/>
        </patternFill>
      </fill>
    </dxf>
    <dxf>
      <fill>
        <patternFill>
          <bgColor rgb="FF66FF33"/>
        </patternFill>
      </fill>
    </dxf>
    <dxf>
      <fill>
        <patternFill>
          <bgColor rgb="FFFFFF00"/>
        </patternFill>
      </fill>
    </dxf>
    <dxf>
      <fill>
        <patternFill>
          <bgColor rgb="FF6EF52B"/>
        </patternFill>
      </fill>
    </dxf>
    <dxf>
      <font>
        <b/>
        <i val="0"/>
      </font>
      <fill>
        <patternFill>
          <bgColor rgb="FFFF0000"/>
        </patternFill>
      </fill>
    </dxf>
    <dxf>
      <font>
        <b/>
        <i val="0"/>
        <condense val="0"/>
        <extend val="0"/>
      </font>
      <fill>
        <patternFill>
          <bgColor indexed="13"/>
        </patternFill>
      </fill>
    </dxf>
    <dxf>
      <fill>
        <patternFill>
          <bgColor rgb="FF66FF33"/>
        </patternFill>
      </fill>
    </dxf>
    <dxf>
      <font>
        <b/>
        <i val="0"/>
        <condense val="0"/>
        <extend val="0"/>
      </font>
      <fill>
        <patternFill>
          <bgColor indexed="1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ill>
        <patternFill>
          <bgColor rgb="FF6EF52B"/>
        </patternFill>
      </fill>
    </dxf>
    <dxf>
      <fill>
        <patternFill>
          <bgColor rgb="FFFFFF00"/>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ont>
        <b/>
        <i val="0"/>
        <condense val="0"/>
        <extend val="0"/>
      </font>
      <fill>
        <patternFill>
          <bgColor indexed="13"/>
        </patternFill>
      </fill>
    </dxf>
    <dxf>
      <fill>
        <patternFill>
          <bgColor rgb="FF6EF52B"/>
        </patternFill>
      </fill>
    </dxf>
    <dxf>
      <fill>
        <patternFill>
          <bgColor rgb="FFFFFF00"/>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ont>
        <b/>
        <i val="0"/>
        <condense val="0"/>
        <extend val="0"/>
      </font>
      <fill>
        <patternFill>
          <bgColor indexed="13"/>
        </patternFill>
      </fill>
    </dxf>
    <dxf>
      <fill>
        <patternFill>
          <bgColor rgb="FF66FF33"/>
        </patternFill>
      </fill>
    </dxf>
    <dxf>
      <font>
        <b/>
        <i val="0"/>
      </font>
      <fill>
        <patternFill>
          <bgColor rgb="FFFF0000"/>
        </patternFill>
      </fill>
    </dxf>
    <dxf>
      <fill>
        <patternFill>
          <bgColor rgb="FF66FF33"/>
        </patternFill>
      </fill>
    </dxf>
    <dxf>
      <font>
        <b/>
        <i val="0"/>
      </font>
      <fill>
        <patternFill>
          <bgColor rgb="FFFF0000"/>
        </patternFill>
      </fill>
    </dxf>
    <dxf>
      <fill>
        <patternFill>
          <bgColor rgb="FF66FF33"/>
        </patternFill>
      </fill>
    </dxf>
    <dxf>
      <fill>
        <patternFill>
          <bgColor rgb="FFFFFF00"/>
        </patternFill>
      </fill>
    </dxf>
    <dxf>
      <font>
        <b/>
        <i val="0"/>
        <condense val="0"/>
        <extend val="0"/>
      </font>
      <fill>
        <patternFill>
          <bgColor indexed="13"/>
        </patternFill>
      </fill>
    </dxf>
    <dxf>
      <fill>
        <patternFill>
          <bgColor rgb="FF6EF52B"/>
        </patternFill>
      </fill>
    </dxf>
    <dxf>
      <font>
        <b/>
        <i val="0"/>
      </font>
      <fill>
        <patternFill>
          <bgColor rgb="FFFF0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ont>
        <b/>
        <i val="0"/>
      </font>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ont>
        <b/>
        <i val="0"/>
      </font>
      <fill>
        <patternFill>
          <bgColor rgb="FF00FF00"/>
        </patternFill>
      </fill>
    </dxf>
    <dxf>
      <fill>
        <patternFill>
          <bgColor rgb="FFFFC000"/>
        </patternFill>
      </fill>
    </dxf>
    <dxf>
      <fill>
        <patternFill>
          <bgColor rgb="FF00FF00"/>
        </patternFill>
      </fill>
    </dxf>
    <dxf>
      <font>
        <b/>
        <i val="0"/>
        <condense val="0"/>
        <extend val="0"/>
      </font>
      <fill>
        <patternFill>
          <bgColor rgb="FFFFC000"/>
        </patternFill>
      </fill>
    </dxf>
    <dxf>
      <font>
        <b/>
        <i val="0"/>
      </font>
      <fill>
        <patternFill>
          <bgColor rgb="FFFF0000"/>
        </patternFill>
      </fill>
    </dxf>
    <dxf>
      <fill>
        <patternFill>
          <bgColor rgb="FF00FF00"/>
        </patternFill>
      </fill>
    </dxf>
    <dxf>
      <font>
        <b/>
        <i val="0"/>
      </font>
      <fill>
        <patternFill>
          <bgColor rgb="FFFF0000"/>
        </patternFill>
      </fill>
    </dxf>
    <dxf>
      <fill>
        <patternFill>
          <bgColor rgb="FF00FF00"/>
        </patternFill>
      </fill>
    </dxf>
    <dxf>
      <fill>
        <patternFill>
          <bgColor rgb="FFFFC000"/>
        </patternFill>
      </fill>
    </dxf>
  </dxfs>
  <tableStyles count="0" defaultTableStyle="TableStyleMedium9" defaultPivotStyle="PivotStyleLight16"/>
  <colors>
    <mruColors>
      <color rgb="FF00FF00"/>
      <color rgb="FF5F285E"/>
      <color rgb="FF6E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1581150</xdr:colOff>
      <xdr:row>17</xdr:row>
      <xdr:rowOff>0</xdr:rowOff>
    </xdr:from>
    <xdr:to>
      <xdr:col>2</xdr:col>
      <xdr:colOff>1943100</xdr:colOff>
      <xdr:row>17</xdr:row>
      <xdr:rowOff>0</xdr:rowOff>
    </xdr:to>
    <xdr:graphicFrame macro="">
      <xdr:nvGraphicFramePr>
        <xdr:cNvPr id="3099" name="Diagram 27">
          <a:extLst>
            <a:ext uri="{FF2B5EF4-FFF2-40B4-BE49-F238E27FC236}">
              <a16:creationId xmlns:a16="http://schemas.microsoft.com/office/drawing/2014/main" id="{00000000-0008-0000-0300-00001B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099"/>
        </a:graphicData>
      </a:graphic>
    </xdr:graphicFrame>
    <xdr:clientData/>
  </xdr:twoCellAnchor>
  <xdr:twoCellAnchor>
    <xdr:from>
      <xdr:col>2</xdr:col>
      <xdr:colOff>1581150</xdr:colOff>
      <xdr:row>17</xdr:row>
      <xdr:rowOff>0</xdr:rowOff>
    </xdr:from>
    <xdr:to>
      <xdr:col>2</xdr:col>
      <xdr:colOff>1943100</xdr:colOff>
      <xdr:row>17</xdr:row>
      <xdr:rowOff>0</xdr:rowOff>
    </xdr:to>
    <xdr:graphicFrame macro="">
      <xdr:nvGraphicFramePr>
        <xdr:cNvPr id="3104" name="Diagram 32">
          <a:extLst>
            <a:ext uri="{FF2B5EF4-FFF2-40B4-BE49-F238E27FC236}">
              <a16:creationId xmlns:a16="http://schemas.microsoft.com/office/drawing/2014/main" id="{00000000-0008-0000-0300-000020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104"/>
        </a:graphicData>
      </a:graphic>
    </xdr:graphicFrame>
    <xdr:clientData/>
  </xdr:twoCellAnchor>
  <xdr:twoCellAnchor>
    <xdr:from>
      <xdr:col>2</xdr:col>
      <xdr:colOff>1581150</xdr:colOff>
      <xdr:row>17</xdr:row>
      <xdr:rowOff>0</xdr:rowOff>
    </xdr:from>
    <xdr:to>
      <xdr:col>2</xdr:col>
      <xdr:colOff>1943100</xdr:colOff>
      <xdr:row>17</xdr:row>
      <xdr:rowOff>0</xdr:rowOff>
    </xdr:to>
    <xdr:graphicFrame macro="">
      <xdr:nvGraphicFramePr>
        <xdr:cNvPr id="3106" name="Diagram 34">
          <a:extLst>
            <a:ext uri="{FF2B5EF4-FFF2-40B4-BE49-F238E27FC236}">
              <a16:creationId xmlns:a16="http://schemas.microsoft.com/office/drawing/2014/main" id="{00000000-0008-0000-0300-000022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106"/>
        </a:graphicData>
      </a:graphic>
    </xdr:graphicFrame>
    <xdr:clientData/>
  </xdr:twoCellAnchor>
  <xdr:twoCellAnchor>
    <xdr:from>
      <xdr:col>2</xdr:col>
      <xdr:colOff>1581150</xdr:colOff>
      <xdr:row>17</xdr:row>
      <xdr:rowOff>0</xdr:rowOff>
    </xdr:from>
    <xdr:to>
      <xdr:col>2</xdr:col>
      <xdr:colOff>1943100</xdr:colOff>
      <xdr:row>17</xdr:row>
      <xdr:rowOff>0</xdr:rowOff>
    </xdr:to>
    <xdr:graphicFrame macro="">
      <xdr:nvGraphicFramePr>
        <xdr:cNvPr id="3111" name="Diagram 39">
          <a:extLst>
            <a:ext uri="{FF2B5EF4-FFF2-40B4-BE49-F238E27FC236}">
              <a16:creationId xmlns:a16="http://schemas.microsoft.com/office/drawing/2014/main" id="{00000000-0008-0000-0300-000027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111"/>
        </a:graphicData>
      </a:graphic>
    </xdr:graphicFrame>
    <xdr:clientData/>
  </xdr:twoCellAnchor>
  <xdr:twoCellAnchor>
    <xdr:from>
      <xdr:col>2</xdr:col>
      <xdr:colOff>1581150</xdr:colOff>
      <xdr:row>17</xdr:row>
      <xdr:rowOff>0</xdr:rowOff>
    </xdr:from>
    <xdr:to>
      <xdr:col>2</xdr:col>
      <xdr:colOff>1943100</xdr:colOff>
      <xdr:row>17</xdr:row>
      <xdr:rowOff>0</xdr:rowOff>
    </xdr:to>
    <xdr:graphicFrame macro="">
      <xdr:nvGraphicFramePr>
        <xdr:cNvPr id="3113" name="Diagram 41">
          <a:extLst>
            <a:ext uri="{FF2B5EF4-FFF2-40B4-BE49-F238E27FC236}">
              <a16:creationId xmlns:a16="http://schemas.microsoft.com/office/drawing/2014/main" id="{00000000-0008-0000-0300-000029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113"/>
        </a:graphicData>
      </a:graphic>
    </xdr:graphicFrame>
    <xdr:clientData/>
  </xdr:twoCellAnchor>
  <xdr:twoCellAnchor>
    <xdr:from>
      <xdr:col>2</xdr:col>
      <xdr:colOff>1581150</xdr:colOff>
      <xdr:row>17</xdr:row>
      <xdr:rowOff>0</xdr:rowOff>
    </xdr:from>
    <xdr:to>
      <xdr:col>2</xdr:col>
      <xdr:colOff>1943100</xdr:colOff>
      <xdr:row>17</xdr:row>
      <xdr:rowOff>0</xdr:rowOff>
    </xdr:to>
    <xdr:graphicFrame macro="">
      <xdr:nvGraphicFramePr>
        <xdr:cNvPr id="3118" name="Diagram 46">
          <a:extLst>
            <a:ext uri="{FF2B5EF4-FFF2-40B4-BE49-F238E27FC236}">
              <a16:creationId xmlns:a16="http://schemas.microsoft.com/office/drawing/2014/main" id="{00000000-0008-0000-0300-00002E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118"/>
        </a:graphicData>
      </a:graphic>
    </xdr:graphicFrame>
    <xdr:clientData/>
  </xdr:twoCellAnchor>
  <xdr:twoCellAnchor>
    <xdr:from>
      <xdr:col>2</xdr:col>
      <xdr:colOff>1581150</xdr:colOff>
      <xdr:row>17</xdr:row>
      <xdr:rowOff>0</xdr:rowOff>
    </xdr:from>
    <xdr:to>
      <xdr:col>2</xdr:col>
      <xdr:colOff>1943100</xdr:colOff>
      <xdr:row>17</xdr:row>
      <xdr:rowOff>0</xdr:rowOff>
    </xdr:to>
    <xdr:graphicFrame macro="">
      <xdr:nvGraphicFramePr>
        <xdr:cNvPr id="3120" name="Diagram 48">
          <a:extLst>
            <a:ext uri="{FF2B5EF4-FFF2-40B4-BE49-F238E27FC236}">
              <a16:creationId xmlns:a16="http://schemas.microsoft.com/office/drawing/2014/main" id="{00000000-0008-0000-0300-000030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120"/>
        </a:graphicData>
      </a:graphic>
    </xdr:graphicFrame>
    <xdr:clientData/>
  </xdr:twoCellAnchor>
  <xdr:twoCellAnchor>
    <xdr:from>
      <xdr:col>2</xdr:col>
      <xdr:colOff>1581150</xdr:colOff>
      <xdr:row>21</xdr:row>
      <xdr:rowOff>28575</xdr:rowOff>
    </xdr:from>
    <xdr:to>
      <xdr:col>2</xdr:col>
      <xdr:colOff>1943100</xdr:colOff>
      <xdr:row>23</xdr:row>
      <xdr:rowOff>142875</xdr:rowOff>
    </xdr:to>
    <xdr:graphicFrame macro="">
      <xdr:nvGraphicFramePr>
        <xdr:cNvPr id="3125" name="Diagram 53">
          <a:extLst>
            <a:ext uri="{FF2B5EF4-FFF2-40B4-BE49-F238E27FC236}">
              <a16:creationId xmlns:a16="http://schemas.microsoft.com/office/drawing/2014/main" id="{00000000-0008-0000-0300-0000350C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312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1581150</xdr:colOff>
      <xdr:row>16</xdr:row>
      <xdr:rowOff>0</xdr:rowOff>
    </xdr:from>
    <xdr:to>
      <xdr:col>2</xdr:col>
      <xdr:colOff>1943100</xdr:colOff>
      <xdr:row>16</xdr:row>
      <xdr:rowOff>0</xdr:rowOff>
    </xdr:to>
    <xdr:graphicFrame macro="">
      <xdr:nvGraphicFramePr>
        <xdr:cNvPr id="4113" name="Diagram 17">
          <a:extLst>
            <a:ext uri="{FF2B5EF4-FFF2-40B4-BE49-F238E27FC236}">
              <a16:creationId xmlns:a16="http://schemas.microsoft.com/office/drawing/2014/main" id="{00000000-0008-0000-0500-000011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13"/>
        </a:graphicData>
      </a:graphic>
    </xdr:graphicFrame>
    <xdr:clientData/>
  </xdr:twoCellAnchor>
  <xdr:twoCellAnchor>
    <xdr:from>
      <xdr:col>2</xdr:col>
      <xdr:colOff>1581150</xdr:colOff>
      <xdr:row>16</xdr:row>
      <xdr:rowOff>0</xdr:rowOff>
    </xdr:from>
    <xdr:to>
      <xdr:col>2</xdr:col>
      <xdr:colOff>1943100</xdr:colOff>
      <xdr:row>16</xdr:row>
      <xdr:rowOff>0</xdr:rowOff>
    </xdr:to>
    <xdr:graphicFrame macro="">
      <xdr:nvGraphicFramePr>
        <xdr:cNvPr id="4118" name="Diagram 22">
          <a:extLst>
            <a:ext uri="{FF2B5EF4-FFF2-40B4-BE49-F238E27FC236}">
              <a16:creationId xmlns:a16="http://schemas.microsoft.com/office/drawing/2014/main" id="{00000000-0008-0000-0500-000016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18"/>
        </a:graphicData>
      </a:graphic>
    </xdr:graphicFrame>
    <xdr:clientData/>
  </xdr:twoCellAnchor>
  <xdr:twoCellAnchor>
    <xdr:from>
      <xdr:col>2</xdr:col>
      <xdr:colOff>1581150</xdr:colOff>
      <xdr:row>16</xdr:row>
      <xdr:rowOff>0</xdr:rowOff>
    </xdr:from>
    <xdr:to>
      <xdr:col>2</xdr:col>
      <xdr:colOff>1943100</xdr:colOff>
      <xdr:row>16</xdr:row>
      <xdr:rowOff>0</xdr:rowOff>
    </xdr:to>
    <xdr:graphicFrame macro="">
      <xdr:nvGraphicFramePr>
        <xdr:cNvPr id="4120" name="Diagram 24">
          <a:extLst>
            <a:ext uri="{FF2B5EF4-FFF2-40B4-BE49-F238E27FC236}">
              <a16:creationId xmlns:a16="http://schemas.microsoft.com/office/drawing/2014/main" id="{00000000-0008-0000-0500-000018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20"/>
        </a:graphicData>
      </a:graphic>
    </xdr:graphicFrame>
    <xdr:clientData/>
  </xdr:twoCellAnchor>
  <xdr:twoCellAnchor>
    <xdr:from>
      <xdr:col>2</xdr:col>
      <xdr:colOff>1581150</xdr:colOff>
      <xdr:row>16</xdr:row>
      <xdr:rowOff>0</xdr:rowOff>
    </xdr:from>
    <xdr:to>
      <xdr:col>2</xdr:col>
      <xdr:colOff>1943100</xdr:colOff>
      <xdr:row>16</xdr:row>
      <xdr:rowOff>0</xdr:rowOff>
    </xdr:to>
    <xdr:graphicFrame macro="">
      <xdr:nvGraphicFramePr>
        <xdr:cNvPr id="4122" name="Diagram 26">
          <a:extLst>
            <a:ext uri="{FF2B5EF4-FFF2-40B4-BE49-F238E27FC236}">
              <a16:creationId xmlns:a16="http://schemas.microsoft.com/office/drawing/2014/main" id="{00000000-0008-0000-0500-00001A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22"/>
        </a:graphicData>
      </a:graphic>
    </xdr:graphicFrame>
    <xdr:clientData/>
  </xdr:twoCellAnchor>
  <xdr:twoCellAnchor>
    <xdr:from>
      <xdr:col>2</xdr:col>
      <xdr:colOff>1581150</xdr:colOff>
      <xdr:row>16</xdr:row>
      <xdr:rowOff>0</xdr:rowOff>
    </xdr:from>
    <xdr:to>
      <xdr:col>2</xdr:col>
      <xdr:colOff>1943100</xdr:colOff>
      <xdr:row>16</xdr:row>
      <xdr:rowOff>0</xdr:rowOff>
    </xdr:to>
    <xdr:graphicFrame macro="">
      <xdr:nvGraphicFramePr>
        <xdr:cNvPr id="4127" name="Diagram 31">
          <a:extLst>
            <a:ext uri="{FF2B5EF4-FFF2-40B4-BE49-F238E27FC236}">
              <a16:creationId xmlns:a16="http://schemas.microsoft.com/office/drawing/2014/main" id="{00000000-0008-0000-0500-00001F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27"/>
        </a:graphicData>
      </a:graphic>
    </xdr:graphicFrame>
    <xdr:clientData/>
  </xdr:twoCellAnchor>
  <xdr:twoCellAnchor>
    <xdr:from>
      <xdr:col>2</xdr:col>
      <xdr:colOff>1581150</xdr:colOff>
      <xdr:row>16</xdr:row>
      <xdr:rowOff>0</xdr:rowOff>
    </xdr:from>
    <xdr:to>
      <xdr:col>2</xdr:col>
      <xdr:colOff>1943100</xdr:colOff>
      <xdr:row>16</xdr:row>
      <xdr:rowOff>0</xdr:rowOff>
    </xdr:to>
    <xdr:graphicFrame macro="">
      <xdr:nvGraphicFramePr>
        <xdr:cNvPr id="4129" name="Diagram 33">
          <a:extLst>
            <a:ext uri="{FF2B5EF4-FFF2-40B4-BE49-F238E27FC236}">
              <a16:creationId xmlns:a16="http://schemas.microsoft.com/office/drawing/2014/main" id="{00000000-0008-0000-0500-000021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29"/>
        </a:graphicData>
      </a:graphic>
    </xdr:graphicFrame>
    <xdr:clientData/>
  </xdr:twoCellAnchor>
  <xdr:twoCellAnchor>
    <xdr:from>
      <xdr:col>2</xdr:col>
      <xdr:colOff>1581150</xdr:colOff>
      <xdr:row>20</xdr:row>
      <xdr:rowOff>28575</xdr:rowOff>
    </xdr:from>
    <xdr:to>
      <xdr:col>2</xdr:col>
      <xdr:colOff>1943100</xdr:colOff>
      <xdr:row>22</xdr:row>
      <xdr:rowOff>142875</xdr:rowOff>
    </xdr:to>
    <xdr:graphicFrame macro="">
      <xdr:nvGraphicFramePr>
        <xdr:cNvPr id="4134" name="Diagram 38">
          <a:extLst>
            <a:ext uri="{FF2B5EF4-FFF2-40B4-BE49-F238E27FC236}">
              <a16:creationId xmlns:a16="http://schemas.microsoft.com/office/drawing/2014/main" id="{00000000-0008-0000-0500-000026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34"/>
        </a:graphicData>
      </a:graphic>
    </xdr:graphicFrame>
    <xdr:clientData/>
  </xdr:twoCellAnchor>
  <xdr:twoCellAnchor>
    <xdr:from>
      <xdr:col>2</xdr:col>
      <xdr:colOff>1581150</xdr:colOff>
      <xdr:row>20</xdr:row>
      <xdr:rowOff>28575</xdr:rowOff>
    </xdr:from>
    <xdr:to>
      <xdr:col>2</xdr:col>
      <xdr:colOff>1943100</xdr:colOff>
      <xdr:row>22</xdr:row>
      <xdr:rowOff>142875</xdr:rowOff>
    </xdr:to>
    <xdr:graphicFrame macro="">
      <xdr:nvGraphicFramePr>
        <xdr:cNvPr id="4143" name="Diagram 47">
          <a:extLst>
            <a:ext uri="{FF2B5EF4-FFF2-40B4-BE49-F238E27FC236}">
              <a16:creationId xmlns:a16="http://schemas.microsoft.com/office/drawing/2014/main" id="{00000000-0008-0000-0500-00002F10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414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1581150</xdr:colOff>
      <xdr:row>11</xdr:row>
      <xdr:rowOff>0</xdr:rowOff>
    </xdr:from>
    <xdr:to>
      <xdr:col>2</xdr:col>
      <xdr:colOff>1943100</xdr:colOff>
      <xdr:row>11</xdr:row>
      <xdr:rowOff>0</xdr:rowOff>
    </xdr:to>
    <xdr:graphicFrame macro="">
      <xdr:nvGraphicFramePr>
        <xdr:cNvPr id="5128" name="Diagram 8">
          <a:extLst>
            <a:ext uri="{FF2B5EF4-FFF2-40B4-BE49-F238E27FC236}">
              <a16:creationId xmlns:a16="http://schemas.microsoft.com/office/drawing/2014/main" id="{00000000-0008-0000-0600-000008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28"/>
        </a:graphicData>
      </a:graphic>
    </xdr:graphicFrame>
    <xdr:clientData/>
  </xdr:twoCellAnchor>
  <xdr:twoCellAnchor>
    <xdr:from>
      <xdr:col>2</xdr:col>
      <xdr:colOff>1581150</xdr:colOff>
      <xdr:row>11</xdr:row>
      <xdr:rowOff>0</xdr:rowOff>
    </xdr:from>
    <xdr:to>
      <xdr:col>2</xdr:col>
      <xdr:colOff>1943100</xdr:colOff>
      <xdr:row>11</xdr:row>
      <xdr:rowOff>0</xdr:rowOff>
    </xdr:to>
    <xdr:graphicFrame macro="">
      <xdr:nvGraphicFramePr>
        <xdr:cNvPr id="5133" name="Diagram 13">
          <a:extLst>
            <a:ext uri="{FF2B5EF4-FFF2-40B4-BE49-F238E27FC236}">
              <a16:creationId xmlns:a16="http://schemas.microsoft.com/office/drawing/2014/main" id="{00000000-0008-0000-0600-00000D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33"/>
        </a:graphicData>
      </a:graphic>
    </xdr:graphicFrame>
    <xdr:clientData/>
  </xdr:twoCellAnchor>
  <xdr:twoCellAnchor>
    <xdr:from>
      <xdr:col>2</xdr:col>
      <xdr:colOff>1581150</xdr:colOff>
      <xdr:row>11</xdr:row>
      <xdr:rowOff>0</xdr:rowOff>
    </xdr:from>
    <xdr:to>
      <xdr:col>2</xdr:col>
      <xdr:colOff>1943100</xdr:colOff>
      <xdr:row>11</xdr:row>
      <xdr:rowOff>0</xdr:rowOff>
    </xdr:to>
    <xdr:graphicFrame macro="">
      <xdr:nvGraphicFramePr>
        <xdr:cNvPr id="5135" name="Diagram 15">
          <a:extLst>
            <a:ext uri="{FF2B5EF4-FFF2-40B4-BE49-F238E27FC236}">
              <a16:creationId xmlns:a16="http://schemas.microsoft.com/office/drawing/2014/main" id="{00000000-0008-0000-0600-00000F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35"/>
        </a:graphicData>
      </a:graphic>
    </xdr:graphicFrame>
    <xdr:clientData/>
  </xdr:twoCellAnchor>
  <xdr:twoCellAnchor>
    <xdr:from>
      <xdr:col>2</xdr:col>
      <xdr:colOff>1581150</xdr:colOff>
      <xdr:row>11</xdr:row>
      <xdr:rowOff>0</xdr:rowOff>
    </xdr:from>
    <xdr:to>
      <xdr:col>2</xdr:col>
      <xdr:colOff>1943100</xdr:colOff>
      <xdr:row>11</xdr:row>
      <xdr:rowOff>0</xdr:rowOff>
    </xdr:to>
    <xdr:graphicFrame macro="">
      <xdr:nvGraphicFramePr>
        <xdr:cNvPr id="5140" name="Diagram 20">
          <a:extLst>
            <a:ext uri="{FF2B5EF4-FFF2-40B4-BE49-F238E27FC236}">
              <a16:creationId xmlns:a16="http://schemas.microsoft.com/office/drawing/2014/main" id="{00000000-0008-0000-0600-000014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40"/>
        </a:graphicData>
      </a:graphic>
    </xdr:graphicFrame>
    <xdr:clientData/>
  </xdr:twoCellAnchor>
  <xdr:twoCellAnchor>
    <xdr:from>
      <xdr:col>2</xdr:col>
      <xdr:colOff>1581150</xdr:colOff>
      <xdr:row>15</xdr:row>
      <xdr:rowOff>0</xdr:rowOff>
    </xdr:from>
    <xdr:to>
      <xdr:col>2</xdr:col>
      <xdr:colOff>1943100</xdr:colOff>
      <xdr:row>16</xdr:row>
      <xdr:rowOff>142875</xdr:rowOff>
    </xdr:to>
    <xdr:graphicFrame macro="">
      <xdr:nvGraphicFramePr>
        <xdr:cNvPr id="5147" name="Diagram 27">
          <a:extLst>
            <a:ext uri="{FF2B5EF4-FFF2-40B4-BE49-F238E27FC236}">
              <a16:creationId xmlns:a16="http://schemas.microsoft.com/office/drawing/2014/main" id="{00000000-0008-0000-0600-00001B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47"/>
        </a:graphicData>
      </a:graphic>
    </xdr:graphicFrame>
    <xdr:clientData/>
  </xdr:twoCellAnchor>
  <xdr:twoCellAnchor>
    <xdr:from>
      <xdr:col>2</xdr:col>
      <xdr:colOff>1581150</xdr:colOff>
      <xdr:row>15</xdr:row>
      <xdr:rowOff>0</xdr:rowOff>
    </xdr:from>
    <xdr:to>
      <xdr:col>2</xdr:col>
      <xdr:colOff>1943100</xdr:colOff>
      <xdr:row>16</xdr:row>
      <xdr:rowOff>142875</xdr:rowOff>
    </xdr:to>
    <xdr:graphicFrame macro="">
      <xdr:nvGraphicFramePr>
        <xdr:cNvPr id="5149" name="Diagram 29">
          <a:extLst>
            <a:ext uri="{FF2B5EF4-FFF2-40B4-BE49-F238E27FC236}">
              <a16:creationId xmlns:a16="http://schemas.microsoft.com/office/drawing/2014/main" id="{00000000-0008-0000-0600-00001D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49"/>
        </a:graphicData>
      </a:graphic>
    </xdr:graphicFrame>
    <xdr:clientData/>
  </xdr:twoCellAnchor>
  <xdr:twoCellAnchor>
    <xdr:from>
      <xdr:col>2</xdr:col>
      <xdr:colOff>1581150</xdr:colOff>
      <xdr:row>15</xdr:row>
      <xdr:rowOff>0</xdr:rowOff>
    </xdr:from>
    <xdr:to>
      <xdr:col>2</xdr:col>
      <xdr:colOff>1943100</xdr:colOff>
      <xdr:row>16</xdr:row>
      <xdr:rowOff>142875</xdr:rowOff>
    </xdr:to>
    <xdr:graphicFrame macro="">
      <xdr:nvGraphicFramePr>
        <xdr:cNvPr id="5152" name="Diagram 32">
          <a:extLst>
            <a:ext uri="{FF2B5EF4-FFF2-40B4-BE49-F238E27FC236}">
              <a16:creationId xmlns:a16="http://schemas.microsoft.com/office/drawing/2014/main" id="{00000000-0008-0000-0600-000020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52"/>
        </a:graphicData>
      </a:graphic>
    </xdr:graphicFrame>
    <xdr:clientData/>
  </xdr:twoCellAnchor>
  <xdr:twoCellAnchor>
    <xdr:from>
      <xdr:col>2</xdr:col>
      <xdr:colOff>1581150</xdr:colOff>
      <xdr:row>15</xdr:row>
      <xdr:rowOff>0</xdr:rowOff>
    </xdr:from>
    <xdr:to>
      <xdr:col>2</xdr:col>
      <xdr:colOff>1943100</xdr:colOff>
      <xdr:row>16</xdr:row>
      <xdr:rowOff>142875</xdr:rowOff>
    </xdr:to>
    <xdr:graphicFrame macro="">
      <xdr:nvGraphicFramePr>
        <xdr:cNvPr id="5154" name="Diagram 34">
          <a:extLst>
            <a:ext uri="{FF2B5EF4-FFF2-40B4-BE49-F238E27FC236}">
              <a16:creationId xmlns:a16="http://schemas.microsoft.com/office/drawing/2014/main" id="{00000000-0008-0000-0600-000022140000}"/>
            </a:ext>
          </a:extLst>
        </xdr:cNvPr>
        <xdr:cNvGraphicFramePr>
          <a:graphicFrameLocks noChangeAspect="1"/>
        </xdr:cNvGraphicFramePr>
      </xdr:nvGraphicFramePr>
      <xdr:xfrm>
        <a:off x="0" y="0"/>
        <a:ext cx="0" cy="0"/>
      </xdr:xfrm>
      <a:graphic>
        <a:graphicData uri="http://schemas.openxmlformats.org/drawingml/2006/compatibility">
          <com:legacyDrawing xmlns:com="http://schemas.openxmlformats.org/drawingml/2006/compatibility" spid="_x0000_s515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F285E"/>
  </sheetPr>
  <dimension ref="A1:M101"/>
  <sheetViews>
    <sheetView topLeftCell="A61" zoomScaleNormal="100" workbookViewId="0">
      <selection activeCell="H82" sqref="H82"/>
    </sheetView>
  </sheetViews>
  <sheetFormatPr defaultColWidth="8.88671875" defaultRowHeight="15.6" x14ac:dyDescent="0.3"/>
  <cols>
    <col min="1" max="1" width="3.88671875" style="113" customWidth="1"/>
    <col min="2" max="2" width="8.88671875" style="113"/>
    <col min="3" max="3" width="8.88671875" style="113" customWidth="1"/>
    <col min="4" max="6" width="13.6640625" style="113" customWidth="1"/>
    <col min="7" max="7" width="35.88671875" style="113" customWidth="1"/>
    <col min="8" max="8" width="27.88671875" style="144" customWidth="1"/>
    <col min="9" max="9" width="15.44140625" style="144" customWidth="1"/>
    <col min="10" max="10" width="82.109375" style="121" customWidth="1"/>
    <col min="11" max="11" width="33.109375" style="113" customWidth="1"/>
    <col min="12" max="12" width="2.88671875" style="113" customWidth="1"/>
    <col min="13" max="13" width="3.33203125" style="113" customWidth="1"/>
    <col min="14" max="16384" width="8.88671875" style="113"/>
  </cols>
  <sheetData>
    <row r="1" spans="1:13" ht="48.75" customHeight="1" thickBot="1" x14ac:dyDescent="0.35">
      <c r="A1" s="330"/>
      <c r="B1" s="331" t="s">
        <v>130</v>
      </c>
      <c r="C1" s="332"/>
      <c r="D1" s="332"/>
      <c r="E1" s="332"/>
      <c r="F1" s="332"/>
      <c r="G1" s="332"/>
      <c r="H1" s="332"/>
      <c r="I1" s="332"/>
      <c r="J1" s="332"/>
      <c r="K1" s="333"/>
      <c r="L1" s="111"/>
      <c r="M1" s="112"/>
    </row>
    <row r="2" spans="1:13" s="117" customFormat="1" ht="30" customHeight="1" x14ac:dyDescent="0.3">
      <c r="A2" s="330"/>
      <c r="B2" s="114" t="s">
        <v>129</v>
      </c>
      <c r="C2" s="115"/>
      <c r="D2" s="115"/>
      <c r="E2" s="115"/>
      <c r="F2" s="115"/>
      <c r="G2" s="115"/>
      <c r="H2" s="115"/>
      <c r="I2" s="115"/>
      <c r="J2" s="197"/>
      <c r="K2" s="115"/>
      <c r="L2" s="115"/>
      <c r="M2" s="116"/>
    </row>
    <row r="3" spans="1:13" s="117" customFormat="1" ht="25.5" customHeight="1" thickBot="1" x14ac:dyDescent="0.35">
      <c r="A3" s="330"/>
      <c r="B3" s="118" t="s">
        <v>71</v>
      </c>
      <c r="C3" s="119"/>
      <c r="D3" s="119"/>
      <c r="E3" s="119"/>
      <c r="F3" s="119"/>
      <c r="G3" s="119"/>
      <c r="H3" s="119"/>
      <c r="I3" s="119"/>
      <c r="J3" s="198"/>
      <c r="K3" s="119"/>
      <c r="L3" s="119"/>
      <c r="M3" s="120"/>
    </row>
    <row r="4" spans="1:13" ht="3" customHeight="1" thickBot="1" x14ac:dyDescent="0.35">
      <c r="A4" s="330"/>
      <c r="B4" s="336"/>
      <c r="C4" s="336"/>
      <c r="D4" s="336"/>
      <c r="E4" s="336"/>
      <c r="F4" s="336"/>
      <c r="G4" s="336"/>
      <c r="H4" s="336"/>
      <c r="I4" s="336"/>
      <c r="J4" s="336"/>
      <c r="K4" s="336"/>
      <c r="L4" s="336"/>
      <c r="M4" s="336"/>
    </row>
    <row r="5" spans="1:13" s="121" customFormat="1" ht="33" customHeight="1" thickBot="1" x14ac:dyDescent="0.3">
      <c r="A5" s="330"/>
      <c r="B5" s="341" t="s">
        <v>122</v>
      </c>
      <c r="C5" s="342"/>
      <c r="D5" s="342"/>
      <c r="E5" s="342"/>
      <c r="F5" s="342"/>
      <c r="G5" s="342"/>
      <c r="H5" s="342"/>
      <c r="I5" s="342"/>
      <c r="J5" s="342"/>
      <c r="K5" s="342"/>
      <c r="L5" s="342"/>
      <c r="M5" s="343"/>
    </row>
    <row r="6" spans="1:13" ht="39" customHeight="1" x14ac:dyDescent="0.3">
      <c r="A6" s="330"/>
      <c r="B6" s="353" t="s">
        <v>58</v>
      </c>
      <c r="C6" s="354"/>
      <c r="D6" s="354"/>
      <c r="E6" s="354"/>
      <c r="F6" s="354"/>
      <c r="G6" s="354"/>
      <c r="H6" s="354"/>
      <c r="I6" s="122" t="s">
        <v>57</v>
      </c>
      <c r="J6" s="199" t="s">
        <v>56</v>
      </c>
      <c r="K6" s="337" t="s">
        <v>77</v>
      </c>
      <c r="L6" s="337"/>
      <c r="M6" s="338"/>
    </row>
    <row r="7" spans="1:13" x14ac:dyDescent="0.3">
      <c r="A7" s="330"/>
      <c r="B7" s="364"/>
      <c r="C7" s="365"/>
      <c r="D7" s="365"/>
      <c r="E7" s="365"/>
      <c r="F7" s="365"/>
      <c r="G7" s="365"/>
      <c r="H7" s="365"/>
      <c r="I7" s="365"/>
      <c r="J7" s="365"/>
      <c r="K7" s="365"/>
      <c r="L7" s="365"/>
      <c r="M7" s="366"/>
    </row>
    <row r="8" spans="1:13" s="123" customFormat="1" ht="29.25" customHeight="1" x14ac:dyDescent="0.3">
      <c r="A8" s="330"/>
      <c r="B8" s="107" t="s">
        <v>19</v>
      </c>
      <c r="C8" s="372" t="s">
        <v>163</v>
      </c>
      <c r="D8" s="350"/>
      <c r="E8" s="350"/>
      <c r="F8" s="350"/>
      <c r="G8" s="350"/>
      <c r="H8" s="350"/>
      <c r="I8" s="350"/>
      <c r="J8" s="350"/>
      <c r="K8" s="350"/>
      <c r="L8" s="350"/>
      <c r="M8" s="351"/>
    </row>
    <row r="9" spans="1:13" ht="31.5" customHeight="1" x14ac:dyDescent="0.3">
      <c r="A9" s="330"/>
      <c r="B9" s="124"/>
      <c r="C9" s="326" t="s">
        <v>164</v>
      </c>
      <c r="D9" s="327"/>
      <c r="E9" s="327"/>
      <c r="F9" s="327"/>
      <c r="G9" s="327"/>
      <c r="H9" s="125"/>
      <c r="I9" s="126"/>
      <c r="J9" s="134"/>
      <c r="K9" s="344"/>
      <c r="L9" s="345"/>
      <c r="M9" s="346"/>
    </row>
    <row r="10" spans="1:13" s="121" customFormat="1" ht="34.200000000000003" customHeight="1" thickBot="1" x14ac:dyDescent="0.3">
      <c r="A10" s="330"/>
      <c r="B10" s="127"/>
      <c r="C10" s="394" t="s">
        <v>165</v>
      </c>
      <c r="D10" s="394"/>
      <c r="E10" s="394"/>
      <c r="F10" s="394"/>
      <c r="G10" s="394"/>
      <c r="H10" s="128" t="s">
        <v>47</v>
      </c>
      <c r="I10" s="129"/>
      <c r="J10" s="133" t="s">
        <v>166</v>
      </c>
      <c r="K10" s="347"/>
      <c r="L10" s="348"/>
      <c r="M10" s="349"/>
    </row>
    <row r="11" spans="1:13" s="121" customFormat="1" ht="152.4" customHeight="1" thickBot="1" x14ac:dyDescent="0.3">
      <c r="A11" s="330"/>
      <c r="B11" s="130"/>
      <c r="C11" s="393" t="s">
        <v>138</v>
      </c>
      <c r="D11" s="393"/>
      <c r="E11" s="393"/>
      <c r="F11" s="393"/>
      <c r="G11" s="393"/>
      <c r="H11" s="131"/>
      <c r="I11" s="129" t="str">
        <f>IF(H11="many","3",IF(H11="some","2",IF(H11="little","1","0")))</f>
        <v>0</v>
      </c>
      <c r="J11" s="132" t="s">
        <v>137</v>
      </c>
      <c r="K11" s="378"/>
      <c r="L11" s="378"/>
      <c r="M11" s="379"/>
    </row>
    <row r="12" spans="1:13" s="121" customFormat="1" ht="34.5" customHeight="1" x14ac:dyDescent="0.25">
      <c r="A12" s="330"/>
      <c r="B12" s="130"/>
      <c r="C12" s="357" t="s">
        <v>140</v>
      </c>
      <c r="D12" s="357"/>
      <c r="E12" s="357"/>
      <c r="F12" s="357"/>
      <c r="G12" s="357"/>
      <c r="H12" s="131"/>
      <c r="I12" s="129" t="str">
        <f>IF(H12="many","3",IF(H12="some","2",IF(H12="little","1","0")))</f>
        <v>0</v>
      </c>
      <c r="J12" s="133" t="s">
        <v>139</v>
      </c>
      <c r="K12" s="378"/>
      <c r="L12" s="378"/>
      <c r="M12" s="379"/>
    </row>
    <row r="13" spans="1:13" s="121" customFormat="1" ht="34.5" customHeight="1" x14ac:dyDescent="0.25">
      <c r="A13" s="330"/>
      <c r="B13" s="130"/>
      <c r="C13" s="339" t="s">
        <v>167</v>
      </c>
      <c r="D13" s="339"/>
      <c r="E13" s="339"/>
      <c r="F13" s="339"/>
      <c r="G13" s="339"/>
      <c r="H13" s="131"/>
      <c r="I13" s="129" t="str">
        <f>IF(H13="many","3",IF(H13="some","2",IF(H13="little","1","0")))</f>
        <v>0</v>
      </c>
      <c r="J13" s="134"/>
      <c r="K13" s="378"/>
      <c r="L13" s="378"/>
      <c r="M13" s="379"/>
    </row>
    <row r="14" spans="1:13" s="121" customFormat="1" ht="34.5" customHeight="1" x14ac:dyDescent="0.25">
      <c r="A14" s="330"/>
      <c r="B14" s="130"/>
      <c r="C14" s="339" t="s">
        <v>141</v>
      </c>
      <c r="D14" s="339"/>
      <c r="E14" s="339"/>
      <c r="F14" s="339"/>
      <c r="G14" s="339"/>
      <c r="H14" s="131"/>
      <c r="I14" s="129" t="str">
        <f>IF(H14="many","3",IF(H14="some","2",IF(H14="little","1","0")))</f>
        <v>0</v>
      </c>
      <c r="J14" s="134" t="s">
        <v>142</v>
      </c>
      <c r="K14" s="378"/>
      <c r="L14" s="378"/>
      <c r="M14" s="379"/>
    </row>
    <row r="15" spans="1:13" s="121" customFormat="1" ht="34.5" customHeight="1" x14ac:dyDescent="0.25">
      <c r="A15" s="330"/>
      <c r="B15" s="130"/>
      <c r="C15" s="339" t="s">
        <v>168</v>
      </c>
      <c r="D15" s="339"/>
      <c r="E15" s="339"/>
      <c r="F15" s="339"/>
      <c r="G15" s="339"/>
      <c r="H15" s="131"/>
      <c r="I15" s="129" t="str">
        <f>IF(H15="many","3",IF(H15="some","2",IF(H15="little","1","0")))</f>
        <v>0</v>
      </c>
      <c r="J15" s="134"/>
      <c r="K15" s="378"/>
      <c r="L15" s="378"/>
      <c r="M15" s="379"/>
    </row>
    <row r="16" spans="1:13" x14ac:dyDescent="0.3">
      <c r="A16" s="330"/>
      <c r="B16" s="383"/>
      <c r="C16" s="384"/>
      <c r="D16" s="384"/>
      <c r="E16" s="384"/>
      <c r="F16" s="384"/>
      <c r="G16" s="384"/>
      <c r="H16" s="384"/>
      <c r="I16" s="384"/>
      <c r="J16" s="384"/>
      <c r="K16" s="384"/>
      <c r="L16" s="384"/>
      <c r="M16" s="385"/>
    </row>
    <row r="17" spans="1:13" s="123" customFormat="1" ht="29.25" customHeight="1" x14ac:dyDescent="0.3">
      <c r="A17" s="330"/>
      <c r="B17" s="107" t="s">
        <v>20</v>
      </c>
      <c r="C17" s="372" t="s">
        <v>55</v>
      </c>
      <c r="D17" s="350"/>
      <c r="E17" s="350"/>
      <c r="F17" s="350"/>
      <c r="G17" s="350"/>
      <c r="H17" s="350"/>
      <c r="I17" s="350"/>
      <c r="J17" s="350"/>
      <c r="K17" s="350"/>
      <c r="L17" s="350"/>
      <c r="M17" s="351"/>
    </row>
    <row r="18" spans="1:13" ht="31.2" x14ac:dyDescent="0.3">
      <c r="A18" s="330"/>
      <c r="B18" s="124"/>
      <c r="C18" s="373" t="s">
        <v>72</v>
      </c>
      <c r="D18" s="374"/>
      <c r="E18" s="374"/>
      <c r="F18" s="374"/>
      <c r="G18" s="374"/>
      <c r="H18" s="135" t="s">
        <v>85</v>
      </c>
      <c r="I18" s="136"/>
      <c r="J18" s="380"/>
      <c r="K18" s="381"/>
      <c r="L18" s="381"/>
      <c r="M18" s="382"/>
    </row>
    <row r="19" spans="1:13" ht="15" customHeight="1" x14ac:dyDescent="0.3">
      <c r="A19" s="330"/>
      <c r="B19" s="395"/>
      <c r="C19" s="396"/>
      <c r="D19" s="396"/>
      <c r="E19" s="396"/>
      <c r="F19" s="396"/>
      <c r="G19" s="396"/>
      <c r="H19" s="396"/>
      <c r="I19" s="396"/>
      <c r="J19" s="396"/>
      <c r="K19" s="396"/>
      <c r="L19" s="396"/>
      <c r="M19" s="397"/>
    </row>
    <row r="20" spans="1:13" ht="73.2" customHeight="1" x14ac:dyDescent="0.3">
      <c r="A20" s="330"/>
      <c r="B20" s="138"/>
      <c r="C20" s="357" t="s">
        <v>86</v>
      </c>
      <c r="D20" s="357"/>
      <c r="E20" s="357"/>
      <c r="F20" s="357"/>
      <c r="G20" s="357"/>
      <c r="H20" s="131"/>
      <c r="I20" s="129" t="str">
        <f>IF(H20="high","3",IF(H20="medium","2",IF(H20="low","1","0")))</f>
        <v>0</v>
      </c>
      <c r="J20" s="133" t="s">
        <v>143</v>
      </c>
      <c r="K20" s="328"/>
      <c r="L20" s="328"/>
      <c r="M20" s="329"/>
    </row>
    <row r="21" spans="1:13" ht="47.25" customHeight="1" x14ac:dyDescent="0.3">
      <c r="A21" s="330"/>
      <c r="B21" s="138"/>
      <c r="C21" s="357" t="s">
        <v>87</v>
      </c>
      <c r="D21" s="357"/>
      <c r="E21" s="357"/>
      <c r="F21" s="357"/>
      <c r="G21" s="357"/>
      <c r="H21" s="131"/>
      <c r="I21" s="129" t="str">
        <f t="shared" ref="I21:I22" si="0">IF(H21="high","3",IF(H21="medium","2",IF(H21="low","1","0")))</f>
        <v>0</v>
      </c>
      <c r="J21" s="134"/>
      <c r="K21" s="328"/>
      <c r="L21" s="328"/>
      <c r="M21" s="329"/>
    </row>
    <row r="22" spans="1:13" ht="47.25" customHeight="1" x14ac:dyDescent="0.3">
      <c r="A22" s="330"/>
      <c r="B22" s="138"/>
      <c r="C22" s="357" t="s">
        <v>88</v>
      </c>
      <c r="D22" s="357"/>
      <c r="E22" s="357"/>
      <c r="F22" s="357"/>
      <c r="G22" s="357"/>
      <c r="H22" s="131"/>
      <c r="I22" s="129" t="str">
        <f t="shared" si="0"/>
        <v>0</v>
      </c>
      <c r="J22" s="134"/>
      <c r="K22" s="328"/>
      <c r="L22" s="328"/>
      <c r="M22" s="329"/>
    </row>
    <row r="23" spans="1:13" x14ac:dyDescent="0.3">
      <c r="A23" s="330"/>
      <c r="B23" s="398"/>
      <c r="C23" s="399"/>
      <c r="D23" s="399"/>
      <c r="E23" s="399"/>
      <c r="F23" s="399"/>
      <c r="G23" s="399"/>
      <c r="H23" s="399"/>
      <c r="I23" s="399"/>
      <c r="J23" s="399"/>
      <c r="K23" s="399"/>
      <c r="L23" s="399"/>
      <c r="M23" s="400"/>
    </row>
    <row r="24" spans="1:13" x14ac:dyDescent="0.3">
      <c r="A24" s="330"/>
      <c r="B24" s="139"/>
      <c r="C24" s="352" t="s">
        <v>146</v>
      </c>
      <c r="D24" s="352"/>
      <c r="E24" s="352"/>
      <c r="F24" s="352"/>
      <c r="G24" s="352"/>
      <c r="H24" s="140" t="s">
        <v>54</v>
      </c>
      <c r="I24" s="141"/>
      <c r="J24" s="200"/>
      <c r="K24" s="367"/>
      <c r="L24" s="367"/>
      <c r="M24" s="368"/>
    </row>
    <row r="25" spans="1:13" ht="45" customHeight="1" x14ac:dyDescent="0.3">
      <c r="A25" s="330"/>
      <c r="B25" s="142"/>
      <c r="C25" s="357" t="s">
        <v>144</v>
      </c>
      <c r="D25" s="357"/>
      <c r="E25" s="357"/>
      <c r="F25" s="357"/>
      <c r="G25" s="357"/>
      <c r="H25" s="131"/>
      <c r="I25" s="129" t="str">
        <f>IF(H25="no","3",IF(H25="partly","2",IF(H25="yes","1","0")))</f>
        <v>0</v>
      </c>
      <c r="J25" s="133" t="s">
        <v>145</v>
      </c>
      <c r="K25" s="437"/>
      <c r="L25" s="437"/>
      <c r="M25" s="438"/>
    </row>
    <row r="26" spans="1:13" ht="57" customHeight="1" x14ac:dyDescent="0.3">
      <c r="A26" s="330"/>
      <c r="B26" s="142"/>
      <c r="C26" s="357" t="s">
        <v>147</v>
      </c>
      <c r="D26" s="357"/>
      <c r="E26" s="357"/>
      <c r="F26" s="357"/>
      <c r="G26" s="357"/>
      <c r="H26" s="131"/>
      <c r="I26" s="129" t="str">
        <f>IF(H26="no","3",IF(H26="partly","2",IF(H26="yes","1","0")))</f>
        <v>0</v>
      </c>
      <c r="J26" s="143" t="s">
        <v>148</v>
      </c>
      <c r="K26" s="328"/>
      <c r="L26" s="328"/>
      <c r="M26" s="329"/>
    </row>
    <row r="27" spans="1:13" x14ac:dyDescent="0.3">
      <c r="A27" s="330"/>
      <c r="B27" s="439"/>
      <c r="C27" s="440"/>
      <c r="D27" s="440"/>
      <c r="E27" s="440"/>
      <c r="F27" s="440"/>
      <c r="G27" s="440"/>
      <c r="H27" s="440"/>
      <c r="I27" s="440"/>
      <c r="J27" s="440"/>
      <c r="K27" s="440"/>
      <c r="L27" s="440"/>
      <c r="M27" s="441"/>
    </row>
    <row r="28" spans="1:13" s="123" customFormat="1" ht="33" customHeight="1" x14ac:dyDescent="0.3">
      <c r="A28" s="330"/>
      <c r="B28" s="107" t="s">
        <v>53</v>
      </c>
      <c r="C28" s="372" t="s">
        <v>83</v>
      </c>
      <c r="D28" s="350"/>
      <c r="E28" s="350"/>
      <c r="F28" s="350"/>
      <c r="G28" s="350"/>
      <c r="H28" s="350"/>
      <c r="I28" s="350"/>
      <c r="J28" s="350"/>
      <c r="K28" s="350"/>
      <c r="L28" s="350"/>
      <c r="M28" s="351"/>
    </row>
    <row r="29" spans="1:13" s="123" customFormat="1" ht="15.75" customHeight="1" x14ac:dyDescent="0.3">
      <c r="A29" s="330"/>
      <c r="B29" s="386"/>
      <c r="C29" s="387"/>
      <c r="D29" s="387"/>
      <c r="E29" s="387"/>
      <c r="F29" s="387"/>
      <c r="G29" s="387"/>
      <c r="H29" s="387"/>
      <c r="I29" s="387"/>
      <c r="J29" s="387"/>
      <c r="K29" s="387"/>
      <c r="L29" s="387"/>
      <c r="M29" s="388"/>
    </row>
    <row r="30" spans="1:13" ht="132.6" customHeight="1" x14ac:dyDescent="0.3">
      <c r="A30" s="330"/>
      <c r="B30" s="139"/>
      <c r="C30" s="375" t="s">
        <v>169</v>
      </c>
      <c r="D30" s="375"/>
      <c r="E30" s="375"/>
      <c r="F30" s="375"/>
      <c r="G30" s="375"/>
      <c r="I30" s="126"/>
      <c r="J30" s="201" t="s">
        <v>208</v>
      </c>
      <c r="K30" s="367"/>
      <c r="L30" s="367"/>
      <c r="M30" s="368"/>
    </row>
    <row r="31" spans="1:13" ht="60.75" customHeight="1" x14ac:dyDescent="0.3">
      <c r="A31" s="330"/>
      <c r="B31" s="145"/>
      <c r="C31" s="376" t="s">
        <v>150</v>
      </c>
      <c r="D31" s="376"/>
      <c r="E31" s="376"/>
      <c r="F31" s="376"/>
      <c r="G31" s="376"/>
      <c r="H31" s="146" t="s">
        <v>211</v>
      </c>
      <c r="I31" s="137"/>
      <c r="J31" s="133"/>
      <c r="K31" s="328"/>
      <c r="L31" s="328"/>
      <c r="M31" s="329"/>
    </row>
    <row r="32" spans="1:13" ht="47.25" customHeight="1" x14ac:dyDescent="0.3">
      <c r="A32" s="330"/>
      <c r="B32" s="142"/>
      <c r="C32" s="377" t="s">
        <v>205</v>
      </c>
      <c r="D32" s="339"/>
      <c r="E32" s="339"/>
      <c r="F32" s="339"/>
      <c r="G32" s="340"/>
      <c r="H32" s="131"/>
      <c r="I32" s="129">
        <f>IF(H32="yes","1",0)</f>
        <v>0</v>
      </c>
      <c r="J32" s="133" t="s">
        <v>149</v>
      </c>
      <c r="K32" s="328"/>
      <c r="L32" s="328"/>
      <c r="M32" s="329"/>
    </row>
    <row r="33" spans="1:13" ht="61.8" customHeight="1" x14ac:dyDescent="0.3">
      <c r="A33" s="330"/>
      <c r="B33" s="138"/>
      <c r="H33" s="196" t="s">
        <v>151</v>
      </c>
      <c r="I33" s="129">
        <f>IF(H33="yes","2",0)</f>
        <v>0</v>
      </c>
      <c r="K33" s="328"/>
      <c r="L33" s="328"/>
      <c r="M33" s="329"/>
    </row>
    <row r="34" spans="1:13" ht="93" customHeight="1" x14ac:dyDescent="0.3">
      <c r="A34" s="330"/>
      <c r="B34" s="138"/>
      <c r="C34" s="339" t="s">
        <v>160</v>
      </c>
      <c r="D34" s="339"/>
      <c r="E34" s="339"/>
      <c r="F34" s="339"/>
      <c r="G34" s="340"/>
      <c r="H34" s="131"/>
      <c r="I34" s="129" t="str">
        <f>IF(H34="Amber","3",IF(H34="Purple","2",IF(H34="Blue","1","0")))</f>
        <v>0</v>
      </c>
      <c r="J34" s="202" t="s">
        <v>159</v>
      </c>
      <c r="K34" s="328"/>
      <c r="L34" s="328"/>
      <c r="M34" s="329"/>
    </row>
    <row r="35" spans="1:13" ht="15.75" customHeight="1" x14ac:dyDescent="0.3">
      <c r="A35" s="330"/>
      <c r="B35" s="369"/>
      <c r="C35" s="370"/>
      <c r="D35" s="370"/>
      <c r="E35" s="370"/>
      <c r="F35" s="370"/>
      <c r="G35" s="370"/>
      <c r="H35" s="370"/>
      <c r="I35" s="370"/>
      <c r="J35" s="370"/>
      <c r="K35" s="370"/>
      <c r="L35" s="370"/>
      <c r="M35" s="371"/>
    </row>
    <row r="36" spans="1:13" ht="30.75" customHeight="1" x14ac:dyDescent="0.3">
      <c r="A36" s="330"/>
      <c r="B36" s="109" t="s">
        <v>52</v>
      </c>
      <c r="C36" s="350" t="s">
        <v>51</v>
      </c>
      <c r="D36" s="350"/>
      <c r="E36" s="350"/>
      <c r="F36" s="350"/>
      <c r="G36" s="350"/>
      <c r="H36" s="350"/>
      <c r="I36" s="350"/>
      <c r="J36" s="350"/>
      <c r="K36" s="350"/>
      <c r="L36" s="350"/>
      <c r="M36" s="351"/>
    </row>
    <row r="37" spans="1:13" ht="14.25" customHeight="1" x14ac:dyDescent="0.3">
      <c r="A37" s="330"/>
      <c r="B37" s="389"/>
      <c r="C37" s="390"/>
      <c r="D37" s="390"/>
      <c r="E37" s="390"/>
      <c r="F37" s="390"/>
      <c r="G37" s="390"/>
      <c r="H37" s="390"/>
      <c r="I37" s="390"/>
      <c r="J37" s="390"/>
      <c r="K37" s="390"/>
      <c r="L37" s="390"/>
      <c r="M37" s="391"/>
    </row>
    <row r="38" spans="1:13" ht="31.2" x14ac:dyDescent="0.3">
      <c r="A38" s="330"/>
      <c r="B38" s="139"/>
      <c r="C38" s="401" t="s">
        <v>50</v>
      </c>
      <c r="D38" s="401"/>
      <c r="E38" s="401"/>
      <c r="F38" s="401"/>
      <c r="G38" s="401"/>
      <c r="H38" s="147" t="s">
        <v>49</v>
      </c>
      <c r="I38" s="126"/>
      <c r="J38" s="203"/>
      <c r="K38" s="367"/>
      <c r="L38" s="367"/>
      <c r="M38" s="368"/>
    </row>
    <row r="39" spans="1:13" x14ac:dyDescent="0.3">
      <c r="A39" s="330"/>
      <c r="B39" s="398"/>
      <c r="C39" s="399"/>
      <c r="D39" s="399"/>
      <c r="E39" s="399"/>
      <c r="F39" s="399"/>
      <c r="G39" s="399"/>
      <c r="H39" s="399"/>
      <c r="I39" s="399"/>
      <c r="J39" s="399"/>
      <c r="K39" s="328"/>
      <c r="L39" s="328"/>
      <c r="M39" s="329"/>
    </row>
    <row r="40" spans="1:13" ht="31.5" customHeight="1" x14ac:dyDescent="0.3">
      <c r="A40" s="330"/>
      <c r="B40" s="138"/>
      <c r="C40" s="334" t="s">
        <v>48</v>
      </c>
      <c r="D40" s="334"/>
      <c r="E40" s="334"/>
      <c r="F40" s="334"/>
      <c r="G40" s="335"/>
      <c r="H40" s="131"/>
      <c r="I40" s="129" t="str">
        <f>IF(H40="high","3",IF(H40="medium","2",IF(H40="low","1","0")))</f>
        <v>0</v>
      </c>
      <c r="J40" s="134"/>
      <c r="K40" s="328"/>
      <c r="L40" s="328"/>
      <c r="M40" s="329"/>
    </row>
    <row r="41" spans="1:13" x14ac:dyDescent="0.3">
      <c r="A41" s="330"/>
      <c r="B41" s="436"/>
      <c r="C41" s="381"/>
      <c r="D41" s="381"/>
      <c r="E41" s="381"/>
      <c r="F41" s="381"/>
      <c r="G41" s="381"/>
      <c r="H41" s="381"/>
      <c r="I41" s="381"/>
      <c r="J41" s="381"/>
      <c r="K41" s="381"/>
      <c r="L41" s="381"/>
      <c r="M41" s="382"/>
    </row>
    <row r="42" spans="1:13" ht="31.2" x14ac:dyDescent="0.3">
      <c r="A42" s="330"/>
      <c r="B42" s="139"/>
      <c r="C42" s="355" t="s">
        <v>209</v>
      </c>
      <c r="D42" s="356"/>
      <c r="E42" s="356"/>
      <c r="F42" s="356"/>
      <c r="G42" s="356"/>
      <c r="H42" s="146" t="s">
        <v>47</v>
      </c>
      <c r="I42" s="148"/>
      <c r="J42" s="200"/>
      <c r="K42" s="328"/>
      <c r="L42" s="328"/>
      <c r="M42" s="329"/>
    </row>
    <row r="43" spans="1:13" ht="30.75" customHeight="1" thickBot="1" x14ac:dyDescent="0.35">
      <c r="A43" s="330"/>
      <c r="B43" s="149"/>
      <c r="C43" s="335" t="s">
        <v>46</v>
      </c>
      <c r="D43" s="392"/>
      <c r="E43" s="392"/>
      <c r="F43" s="392"/>
      <c r="G43" s="392"/>
      <c r="H43" s="150"/>
      <c r="I43" s="151"/>
      <c r="J43" s="134"/>
      <c r="K43" s="328"/>
      <c r="L43" s="328"/>
      <c r="M43" s="329"/>
    </row>
    <row r="44" spans="1:13" ht="150" customHeight="1" thickBot="1" x14ac:dyDescent="0.35">
      <c r="A44" s="330"/>
      <c r="B44" s="138"/>
      <c r="C44" s="358" t="s">
        <v>154</v>
      </c>
      <c r="D44" s="359"/>
      <c r="E44" s="359"/>
      <c r="F44" s="359"/>
      <c r="G44" s="359"/>
      <c r="H44" s="152"/>
      <c r="I44" s="129" t="str">
        <f>IF(H44="many","3",IF(H44="some","2",IF(H44="little","1","0")))</f>
        <v>0</v>
      </c>
      <c r="J44" s="132" t="s">
        <v>137</v>
      </c>
      <c r="K44" s="328"/>
      <c r="L44" s="328"/>
      <c r="M44" s="329"/>
    </row>
    <row r="45" spans="1:13" ht="42" customHeight="1" x14ac:dyDescent="0.3">
      <c r="A45" s="330"/>
      <c r="B45" s="138"/>
      <c r="C45" s="455" t="s">
        <v>152</v>
      </c>
      <c r="D45" s="456"/>
      <c r="E45" s="456"/>
      <c r="F45" s="456"/>
      <c r="G45" s="456"/>
      <c r="H45" s="152"/>
      <c r="I45" s="129" t="str">
        <f>IF(H45="many","3",IF(H45="some","2",IF(H45="little","1","0")))</f>
        <v>0</v>
      </c>
      <c r="J45" s="133" t="s">
        <v>139</v>
      </c>
      <c r="K45" s="328"/>
      <c r="L45" s="328"/>
      <c r="M45" s="329"/>
    </row>
    <row r="46" spans="1:13" ht="30" customHeight="1" x14ac:dyDescent="0.3">
      <c r="A46" s="330"/>
      <c r="B46" s="138"/>
      <c r="C46" s="340" t="s">
        <v>89</v>
      </c>
      <c r="D46" s="362"/>
      <c r="E46" s="362"/>
      <c r="F46" s="362"/>
      <c r="G46" s="362"/>
      <c r="H46" s="152"/>
      <c r="I46" s="129" t="str">
        <f>IF(H46="many","3",IF(H46="some","2",IF(H46="little","1","0")))</f>
        <v>0</v>
      </c>
      <c r="J46" s="134"/>
      <c r="K46" s="328"/>
      <c r="L46" s="328"/>
      <c r="M46" s="329"/>
    </row>
    <row r="47" spans="1:13" ht="30" customHeight="1" x14ac:dyDescent="0.3">
      <c r="A47" s="330"/>
      <c r="B47" s="138"/>
      <c r="C47" s="340" t="s">
        <v>153</v>
      </c>
      <c r="D47" s="362"/>
      <c r="E47" s="362"/>
      <c r="F47" s="362"/>
      <c r="G47" s="362"/>
      <c r="H47" s="152"/>
      <c r="I47" s="129" t="str">
        <f>IF(H47="many","3",IF(H47="some","2",IF(H47="little","1","0")))</f>
        <v>0</v>
      </c>
      <c r="J47" s="134" t="s">
        <v>142</v>
      </c>
      <c r="K47" s="328"/>
      <c r="L47" s="328"/>
      <c r="M47" s="329"/>
    </row>
    <row r="48" spans="1:13" ht="30" customHeight="1" x14ac:dyDescent="0.3">
      <c r="A48" s="330"/>
      <c r="B48" s="138"/>
      <c r="C48" s="340" t="s">
        <v>168</v>
      </c>
      <c r="D48" s="362"/>
      <c r="E48" s="362"/>
      <c r="F48" s="362"/>
      <c r="G48" s="362"/>
      <c r="H48" s="152"/>
      <c r="I48" s="129" t="str">
        <f>IF(H48="many","3",IF(H48="some","2",IF(H48="little","1","0")))</f>
        <v>0</v>
      </c>
      <c r="J48" s="134"/>
      <c r="K48" s="328"/>
      <c r="L48" s="328"/>
      <c r="M48" s="329"/>
    </row>
    <row r="49" spans="1:13" x14ac:dyDescent="0.3">
      <c r="A49" s="330"/>
      <c r="B49" s="363"/>
      <c r="C49" s="348"/>
      <c r="D49" s="348"/>
      <c r="E49" s="348"/>
      <c r="F49" s="348"/>
      <c r="G49" s="348"/>
      <c r="H49" s="348"/>
      <c r="I49" s="348"/>
      <c r="J49" s="348"/>
      <c r="K49" s="348"/>
      <c r="L49" s="348"/>
      <c r="M49" s="349"/>
    </row>
    <row r="50" spans="1:13" s="123" customFormat="1" ht="31.5" customHeight="1" x14ac:dyDescent="0.3">
      <c r="A50" s="330"/>
      <c r="B50" s="107" t="s">
        <v>45</v>
      </c>
      <c r="C50" s="360" t="s">
        <v>155</v>
      </c>
      <c r="D50" s="360"/>
      <c r="E50" s="360"/>
      <c r="F50" s="360"/>
      <c r="G50" s="360"/>
      <c r="H50" s="360"/>
      <c r="I50" s="360"/>
      <c r="J50" s="360"/>
      <c r="K50" s="360"/>
      <c r="L50" s="360"/>
      <c r="M50" s="361"/>
    </row>
    <row r="51" spans="1:13" x14ac:dyDescent="0.3">
      <c r="A51" s="330"/>
      <c r="B51" s="398"/>
      <c r="C51" s="399"/>
      <c r="D51" s="399"/>
      <c r="E51" s="399"/>
      <c r="F51" s="399"/>
      <c r="G51" s="399"/>
      <c r="H51" s="399"/>
      <c r="I51" s="399"/>
      <c r="J51" s="399"/>
      <c r="K51" s="399"/>
      <c r="L51" s="399"/>
      <c r="M51" s="400"/>
    </row>
    <row r="52" spans="1:13" ht="171" customHeight="1" x14ac:dyDescent="0.3">
      <c r="A52" s="330"/>
      <c r="B52" s="139"/>
      <c r="C52" s="453" t="s">
        <v>157</v>
      </c>
      <c r="D52" s="453"/>
      <c r="E52" s="453"/>
      <c r="F52" s="453"/>
      <c r="G52" s="453"/>
      <c r="H52" s="196" t="s">
        <v>156</v>
      </c>
      <c r="I52" s="153"/>
      <c r="J52" s="201"/>
      <c r="K52" s="367"/>
      <c r="L52" s="367"/>
      <c r="M52" s="368"/>
    </row>
    <row r="53" spans="1:13" ht="409.2" customHeight="1" x14ac:dyDescent="0.3">
      <c r="A53" s="330"/>
      <c r="B53" s="154"/>
      <c r="C53" s="454" t="s">
        <v>158</v>
      </c>
      <c r="D53" s="454"/>
      <c r="E53" s="454"/>
      <c r="F53" s="454"/>
      <c r="G53" s="454"/>
      <c r="H53" s="208"/>
      <c r="I53" s="129" t="str">
        <f>IF(H53="No","3",IF(H53="some","2",IF(H53="Yes","1","0")))</f>
        <v>0</v>
      </c>
      <c r="J53" s="108" t="s">
        <v>212</v>
      </c>
      <c r="K53" s="328"/>
      <c r="L53" s="328"/>
      <c r="M53" s="329"/>
    </row>
    <row r="54" spans="1:13" ht="105" customHeight="1" x14ac:dyDescent="0.3">
      <c r="A54" s="330"/>
      <c r="B54" s="154"/>
      <c r="C54" s="419"/>
      <c r="D54" s="419"/>
      <c r="E54" s="419"/>
      <c r="F54" s="419"/>
      <c r="G54" s="419"/>
      <c r="H54" s="156" t="s">
        <v>162</v>
      </c>
      <c r="I54" s="129"/>
      <c r="J54" s="133"/>
      <c r="K54" s="415"/>
      <c r="L54" s="415"/>
      <c r="M54" s="416"/>
    </row>
    <row r="55" spans="1:13" ht="90" customHeight="1" x14ac:dyDescent="0.3">
      <c r="A55" s="330"/>
      <c r="B55" s="155"/>
      <c r="C55" s="420" t="s">
        <v>161</v>
      </c>
      <c r="D55" s="420"/>
      <c r="E55" s="420"/>
      <c r="F55" s="420"/>
      <c r="G55" s="420"/>
      <c r="H55" s="206"/>
      <c r="I55" s="129" t="str">
        <f>IF(H55="No","3",IF(H55="Partly","2",IF(H55="Yes","1","0")))</f>
        <v>0</v>
      </c>
      <c r="J55" s="133"/>
      <c r="K55" s="415"/>
      <c r="L55" s="415"/>
      <c r="M55" s="416"/>
    </row>
    <row r="56" spans="1:13" ht="22.5" customHeight="1" thickBot="1" x14ac:dyDescent="0.35">
      <c r="A56" s="330"/>
      <c r="B56" s="157"/>
      <c r="C56" s="421"/>
      <c r="D56" s="421"/>
      <c r="E56" s="421"/>
      <c r="F56" s="421"/>
      <c r="G56" s="421"/>
      <c r="H56" s="207"/>
      <c r="I56" s="158"/>
      <c r="J56" s="204"/>
      <c r="K56" s="417"/>
      <c r="L56" s="417"/>
      <c r="M56" s="418"/>
    </row>
    <row r="57" spans="1:13" ht="29.25" customHeight="1" thickBot="1" x14ac:dyDescent="0.35">
      <c r="A57" s="330"/>
      <c r="B57" s="411"/>
      <c r="C57" s="412"/>
      <c r="D57" s="412"/>
      <c r="E57" s="412"/>
      <c r="F57" s="412"/>
      <c r="G57" s="412"/>
      <c r="H57" s="423"/>
      <c r="I57" s="423"/>
      <c r="J57" s="422"/>
      <c r="K57" s="160"/>
      <c r="L57" s="160"/>
      <c r="M57" s="161"/>
    </row>
    <row r="58" spans="1:13" s="167" customFormat="1" ht="29.25" customHeight="1" thickBot="1" x14ac:dyDescent="0.3">
      <c r="A58" s="330"/>
      <c r="B58" s="411"/>
      <c r="C58" s="412"/>
      <c r="D58" s="412"/>
      <c r="E58" s="412"/>
      <c r="F58" s="412"/>
      <c r="G58" s="412"/>
      <c r="H58" s="162" t="s">
        <v>44</v>
      </c>
      <c r="I58" s="163">
        <f>+I11+I12+I13+I14+I15+I20+I21+I22+I25+I26+I32+I33+I34+I40+I44+I45+I46+I47+I48+I54+I55+I56</f>
        <v>0</v>
      </c>
      <c r="J58" s="422"/>
      <c r="K58" s="164"/>
      <c r="L58" s="165"/>
      <c r="M58" s="166"/>
    </row>
    <row r="59" spans="1:13" s="167" customFormat="1" ht="16.5" customHeight="1" thickBot="1" x14ac:dyDescent="0.3">
      <c r="A59" s="330"/>
      <c r="B59" s="411"/>
      <c r="C59" s="412"/>
      <c r="D59" s="412"/>
      <c r="E59" s="412"/>
      <c r="F59" s="412"/>
      <c r="G59" s="412"/>
      <c r="H59" s="168"/>
      <c r="I59" s="169"/>
      <c r="J59" s="422"/>
      <c r="K59" s="164"/>
      <c r="L59" s="165"/>
      <c r="M59" s="166"/>
    </row>
    <row r="60" spans="1:13" s="167" customFormat="1" ht="29.25" customHeight="1" thickBot="1" x14ac:dyDescent="0.3">
      <c r="A60" s="330"/>
      <c r="B60" s="411"/>
      <c r="C60" s="412"/>
      <c r="D60" s="412"/>
      <c r="E60" s="412"/>
      <c r="F60" s="412"/>
      <c r="G60" s="412"/>
      <c r="H60" s="427" t="s">
        <v>90</v>
      </c>
      <c r="I60" s="428"/>
      <c r="J60" s="422"/>
      <c r="K60" s="164"/>
      <c r="L60" s="165"/>
      <c r="M60" s="166"/>
    </row>
    <row r="61" spans="1:13" s="167" customFormat="1" ht="24" customHeight="1" x14ac:dyDescent="0.25">
      <c r="A61" s="330"/>
      <c r="B61" s="411"/>
      <c r="C61" s="412"/>
      <c r="D61" s="412"/>
      <c r="E61" s="412"/>
      <c r="F61" s="412"/>
      <c r="G61" s="412"/>
      <c r="H61" s="170" t="s">
        <v>43</v>
      </c>
      <c r="I61" s="424" t="str">
        <f>IF(AND(I58&gt;=0,I58&lt;19),"Low",IF(AND(I58&gt;18,I58&lt;37),"Medium",IF(I58&gt;36,"High")))</f>
        <v>Low</v>
      </c>
      <c r="J61" s="422"/>
      <c r="K61" s="164"/>
      <c r="L61" s="165"/>
      <c r="M61" s="166"/>
    </row>
    <row r="62" spans="1:13" s="167" customFormat="1" ht="24" customHeight="1" x14ac:dyDescent="0.25">
      <c r="A62" s="330"/>
      <c r="B62" s="411"/>
      <c r="C62" s="412"/>
      <c r="D62" s="412"/>
      <c r="E62" s="412"/>
      <c r="F62" s="412"/>
      <c r="G62" s="412"/>
      <c r="H62" s="171" t="s">
        <v>42</v>
      </c>
      <c r="I62" s="425"/>
      <c r="J62" s="422"/>
      <c r="K62" s="164"/>
      <c r="L62" s="165"/>
      <c r="M62" s="166"/>
    </row>
    <row r="63" spans="1:13" s="167" customFormat="1" ht="24.75" customHeight="1" x14ac:dyDescent="0.25">
      <c r="A63" s="330"/>
      <c r="B63" s="411"/>
      <c r="C63" s="412"/>
      <c r="D63" s="412"/>
      <c r="E63" s="412"/>
      <c r="F63" s="412"/>
      <c r="G63" s="412"/>
      <c r="H63" s="171" t="s">
        <v>41</v>
      </c>
      <c r="I63" s="425"/>
      <c r="J63" s="422"/>
      <c r="K63" s="164"/>
      <c r="L63" s="165"/>
      <c r="M63" s="166"/>
    </row>
    <row r="64" spans="1:13" s="167" customFormat="1" ht="24" customHeight="1" thickBot="1" x14ac:dyDescent="0.3">
      <c r="A64" s="330"/>
      <c r="B64" s="411"/>
      <c r="C64" s="412"/>
      <c r="D64" s="412"/>
      <c r="E64" s="412"/>
      <c r="F64" s="412"/>
      <c r="G64" s="412"/>
      <c r="H64" s="172" t="s">
        <v>121</v>
      </c>
      <c r="I64" s="426"/>
      <c r="J64" s="422"/>
      <c r="K64" s="164"/>
      <c r="L64" s="165"/>
      <c r="M64" s="166"/>
    </row>
    <row r="65" spans="1:13" s="175" customFormat="1" x14ac:dyDescent="0.3">
      <c r="A65" s="330"/>
      <c r="B65" s="411"/>
      <c r="C65" s="412"/>
      <c r="D65" s="412"/>
      <c r="E65" s="412"/>
      <c r="F65" s="412"/>
      <c r="G65" s="412"/>
      <c r="H65" s="451"/>
      <c r="I65" s="451"/>
      <c r="J65" s="422"/>
      <c r="K65" s="160"/>
      <c r="L65" s="173"/>
      <c r="M65" s="174"/>
    </row>
    <row r="66" spans="1:13" s="175" customFormat="1" ht="20.25" customHeight="1" x14ac:dyDescent="0.3">
      <c r="A66" s="330"/>
      <c r="B66" s="411"/>
      <c r="C66" s="412"/>
      <c r="D66" s="412"/>
      <c r="E66" s="412"/>
      <c r="F66" s="412"/>
      <c r="G66" s="412"/>
      <c r="H66" s="423"/>
      <c r="I66" s="423"/>
      <c r="J66" s="422"/>
      <c r="K66" s="160"/>
      <c r="L66" s="173"/>
      <c r="M66" s="174"/>
    </row>
    <row r="67" spans="1:13" s="175" customFormat="1" ht="15" customHeight="1" thickBot="1" x14ac:dyDescent="0.35">
      <c r="A67" s="176"/>
      <c r="B67" s="177"/>
      <c r="C67" s="178"/>
      <c r="D67" s="178"/>
      <c r="E67" s="178"/>
      <c r="F67" s="178"/>
      <c r="G67" s="178"/>
      <c r="H67" s="179"/>
      <c r="I67" s="179"/>
      <c r="J67" s="205"/>
      <c r="K67" s="178"/>
      <c r="L67" s="178"/>
      <c r="M67" s="180"/>
    </row>
    <row r="68" spans="1:13" s="175" customFormat="1" ht="6" customHeight="1" x14ac:dyDescent="0.3">
      <c r="A68" s="452"/>
      <c r="B68" s="452"/>
      <c r="C68" s="452"/>
      <c r="D68" s="452"/>
      <c r="E68" s="452"/>
      <c r="F68" s="452"/>
      <c r="G68" s="452"/>
      <c r="H68" s="452"/>
      <c r="I68" s="452"/>
      <c r="J68" s="452"/>
      <c r="K68" s="452"/>
      <c r="L68" s="173"/>
      <c r="M68" s="173"/>
    </row>
    <row r="69" spans="1:13" s="175" customFormat="1" ht="33.75" customHeight="1" x14ac:dyDescent="0.3">
      <c r="B69" s="414" t="s">
        <v>40</v>
      </c>
      <c r="C69" s="414"/>
      <c r="D69" s="414"/>
      <c r="E69" s="414"/>
      <c r="F69" s="414"/>
      <c r="G69" s="414"/>
      <c r="H69" s="414"/>
      <c r="I69" s="414"/>
      <c r="J69" s="414"/>
      <c r="K69" s="414"/>
      <c r="L69" s="414"/>
      <c r="M69" s="414"/>
    </row>
    <row r="70" spans="1:13" s="175" customFormat="1" ht="6.75" customHeight="1" thickBot="1" x14ac:dyDescent="0.35">
      <c r="A70" s="413"/>
      <c r="B70" s="413"/>
      <c r="C70" s="413"/>
      <c r="D70" s="413"/>
      <c r="E70" s="413"/>
      <c r="F70" s="413"/>
      <c r="G70" s="413"/>
      <c r="H70" s="413"/>
      <c r="I70" s="413"/>
      <c r="J70" s="413"/>
      <c r="K70" s="413"/>
      <c r="L70" s="173"/>
      <c r="M70" s="173"/>
    </row>
    <row r="71" spans="1:13" s="175" customFormat="1" ht="34.5" customHeight="1" thickBot="1" x14ac:dyDescent="0.35">
      <c r="B71" s="408" t="s">
        <v>93</v>
      </c>
      <c r="C71" s="409"/>
      <c r="D71" s="409"/>
      <c r="E71" s="409"/>
      <c r="F71" s="409"/>
      <c r="G71" s="409"/>
      <c r="H71" s="410"/>
      <c r="I71" s="181"/>
      <c r="J71" s="169"/>
      <c r="K71" s="181"/>
      <c r="L71" s="173"/>
      <c r="M71" s="173"/>
    </row>
    <row r="72" spans="1:13" s="175" customFormat="1" ht="39.75" customHeight="1" x14ac:dyDescent="0.3">
      <c r="B72" s="402" t="s">
        <v>94</v>
      </c>
      <c r="C72" s="403"/>
      <c r="D72" s="403"/>
      <c r="E72" s="403"/>
      <c r="F72" s="404"/>
      <c r="G72" s="182">
        <f>+I58</f>
        <v>0</v>
      </c>
      <c r="H72" s="183" t="str">
        <f>+I61</f>
        <v>Low</v>
      </c>
      <c r="I72" s="181"/>
      <c r="J72" s="169"/>
      <c r="K72" s="181"/>
      <c r="L72" s="173"/>
      <c r="M72" s="173"/>
    </row>
    <row r="73" spans="1:13" s="175" customFormat="1" ht="36.75" customHeight="1" thickBot="1" x14ac:dyDescent="0.35">
      <c r="B73" s="405" t="s">
        <v>92</v>
      </c>
      <c r="C73" s="406"/>
      <c r="D73" s="406"/>
      <c r="E73" s="406"/>
      <c r="F73" s="407"/>
      <c r="G73" s="184">
        <f>+'   Summary   '!F15</f>
        <v>0.11</v>
      </c>
      <c r="H73" s="185" t="str">
        <f>+'   Summary   '!F16</f>
        <v>High</v>
      </c>
      <c r="I73" s="181"/>
      <c r="J73" s="169"/>
      <c r="K73" s="181"/>
      <c r="L73" s="173"/>
      <c r="M73" s="173"/>
    </row>
    <row r="74" spans="1:13" s="175" customFormat="1" x14ac:dyDescent="0.3">
      <c r="A74" s="173"/>
      <c r="B74" s="173"/>
      <c r="C74" s="181"/>
      <c r="D74" s="173"/>
      <c r="E74" s="173"/>
      <c r="F74" s="173"/>
      <c r="G74" s="173"/>
      <c r="H74" s="173"/>
      <c r="I74" s="181"/>
      <c r="J74" s="169"/>
      <c r="K74" s="181"/>
      <c r="L74" s="173"/>
      <c r="M74" s="173"/>
    </row>
    <row r="75" spans="1:13" s="175" customFormat="1" x14ac:dyDescent="0.3">
      <c r="B75" s="181" t="s">
        <v>91</v>
      </c>
      <c r="D75" s="173"/>
      <c r="E75" s="173"/>
      <c r="F75" s="173"/>
      <c r="G75" s="173"/>
      <c r="H75" s="173"/>
      <c r="I75" s="181"/>
      <c r="J75" s="169"/>
      <c r="K75" s="181"/>
      <c r="L75" s="173"/>
      <c r="M75" s="173"/>
    </row>
    <row r="76" spans="1:13" s="175" customFormat="1" ht="18" customHeight="1" thickBot="1" x14ac:dyDescent="0.35">
      <c r="A76" s="173"/>
      <c r="B76" s="173"/>
      <c r="C76" s="186"/>
      <c r="D76" s="173"/>
      <c r="E76" s="173"/>
      <c r="F76" s="173"/>
      <c r="G76" s="173"/>
      <c r="H76" s="173"/>
      <c r="I76" s="181"/>
      <c r="J76" s="169"/>
      <c r="K76" s="181"/>
      <c r="L76" s="173"/>
      <c r="M76" s="173"/>
    </row>
    <row r="77" spans="1:13" s="175" customFormat="1" ht="32.25" customHeight="1" thickBot="1" x14ac:dyDescent="0.35">
      <c r="B77" s="448" t="s">
        <v>94</v>
      </c>
      <c r="C77" s="187" t="s">
        <v>34</v>
      </c>
      <c r="D77" s="188" t="s">
        <v>37</v>
      </c>
      <c r="E77" s="188" t="s">
        <v>39</v>
      </c>
      <c r="F77" s="188" t="s">
        <v>39</v>
      </c>
      <c r="G77" s="173"/>
      <c r="H77" s="173"/>
      <c r="I77" s="181"/>
      <c r="J77" s="169"/>
      <c r="K77" s="181"/>
      <c r="L77" s="173"/>
      <c r="M77" s="173"/>
    </row>
    <row r="78" spans="1:13" s="175" customFormat="1" ht="32.25" customHeight="1" thickBot="1" x14ac:dyDescent="0.35">
      <c r="B78" s="449"/>
      <c r="C78" s="189" t="s">
        <v>35</v>
      </c>
      <c r="D78" s="188" t="s">
        <v>38</v>
      </c>
      <c r="E78" s="188" t="s">
        <v>37</v>
      </c>
      <c r="F78" s="188" t="s">
        <v>39</v>
      </c>
      <c r="G78" s="173"/>
      <c r="H78" s="159"/>
      <c r="I78" s="181"/>
      <c r="J78" s="169"/>
      <c r="K78" s="181"/>
      <c r="L78" s="173"/>
      <c r="M78" s="173"/>
    </row>
    <row r="79" spans="1:13" s="175" customFormat="1" ht="32.25" customHeight="1" thickBot="1" x14ac:dyDescent="0.35">
      <c r="B79" s="450"/>
      <c r="C79" s="190" t="s">
        <v>36</v>
      </c>
      <c r="D79" s="188" t="s">
        <v>38</v>
      </c>
      <c r="E79" s="188" t="s">
        <v>38</v>
      </c>
      <c r="F79" s="188" t="s">
        <v>37</v>
      </c>
      <c r="G79" s="173"/>
      <c r="H79" s="159"/>
      <c r="I79" s="181"/>
      <c r="J79" s="169"/>
      <c r="K79" s="181"/>
      <c r="L79" s="173"/>
      <c r="M79" s="173"/>
    </row>
    <row r="80" spans="1:13" s="175" customFormat="1" ht="25.5" customHeight="1" x14ac:dyDescent="0.3">
      <c r="A80" s="173"/>
      <c r="B80" s="173"/>
      <c r="C80" s="173"/>
      <c r="D80" s="191" t="s">
        <v>36</v>
      </c>
      <c r="E80" s="192" t="s">
        <v>35</v>
      </c>
      <c r="F80" s="193" t="s">
        <v>34</v>
      </c>
      <c r="G80" s="173"/>
      <c r="H80" s="159"/>
      <c r="I80" s="181"/>
      <c r="J80" s="169"/>
      <c r="K80" s="181"/>
      <c r="L80" s="173"/>
      <c r="M80" s="173"/>
    </row>
    <row r="81" spans="1:13" s="175" customFormat="1" ht="19.5" customHeight="1" x14ac:dyDescent="0.3">
      <c r="A81" s="173"/>
      <c r="B81" s="173"/>
      <c r="C81" s="173"/>
      <c r="D81" s="442" t="s">
        <v>95</v>
      </c>
      <c r="E81" s="443"/>
      <c r="F81" s="444"/>
      <c r="G81" s="173"/>
      <c r="H81" s="159"/>
      <c r="I81" s="181"/>
      <c r="J81" s="169"/>
      <c r="K81" s="181"/>
      <c r="L81" s="173"/>
      <c r="M81" s="173"/>
    </row>
    <row r="82" spans="1:13" s="175" customFormat="1" ht="18" customHeight="1" thickBot="1" x14ac:dyDescent="0.35">
      <c r="A82" s="173"/>
      <c r="B82" s="173"/>
      <c r="C82" s="173"/>
      <c r="D82" s="445"/>
      <c r="E82" s="446"/>
      <c r="F82" s="447"/>
      <c r="G82" s="173"/>
      <c r="H82" s="159"/>
      <c r="I82" s="181"/>
      <c r="J82" s="169"/>
      <c r="K82" s="181"/>
      <c r="L82" s="173"/>
      <c r="M82" s="173"/>
    </row>
    <row r="83" spans="1:13" s="175" customFormat="1" x14ac:dyDescent="0.3">
      <c r="A83" s="173"/>
      <c r="B83" s="173"/>
      <c r="C83" s="173"/>
      <c r="D83" s="173"/>
      <c r="E83" s="173"/>
      <c r="F83" s="173"/>
      <c r="G83" s="173"/>
      <c r="H83" s="159"/>
      <c r="I83" s="181"/>
      <c r="J83" s="169"/>
      <c r="K83" s="181"/>
      <c r="L83" s="173"/>
      <c r="M83" s="173"/>
    </row>
    <row r="84" spans="1:13" s="175" customFormat="1" ht="39.75" customHeight="1" thickBot="1" x14ac:dyDescent="0.35">
      <c r="B84" s="435" t="s">
        <v>123</v>
      </c>
      <c r="C84" s="435"/>
      <c r="D84" s="435"/>
      <c r="E84" s="435"/>
      <c r="F84" s="435"/>
      <c r="G84" s="435"/>
      <c r="H84" s="435"/>
      <c r="I84" s="435"/>
      <c r="J84" s="169"/>
      <c r="K84" s="173"/>
      <c r="L84" s="173"/>
      <c r="M84" s="173"/>
    </row>
    <row r="85" spans="1:13" s="175" customFormat="1" ht="48.75" customHeight="1" thickBot="1" x14ac:dyDescent="0.35">
      <c r="B85" s="429" t="s">
        <v>206</v>
      </c>
      <c r="C85" s="430"/>
      <c r="D85" s="430"/>
      <c r="E85" s="430"/>
      <c r="F85" s="430"/>
      <c r="G85" s="430"/>
      <c r="H85" s="430"/>
      <c r="I85" s="431"/>
      <c r="J85" s="110"/>
      <c r="K85" s="173"/>
      <c r="L85" s="173"/>
      <c r="M85" s="173"/>
    </row>
    <row r="86" spans="1:13" s="175" customFormat="1" ht="48.75" customHeight="1" thickBot="1" x14ac:dyDescent="0.35">
      <c r="B86" s="429" t="s">
        <v>207</v>
      </c>
      <c r="C86" s="430"/>
      <c r="D86" s="430"/>
      <c r="E86" s="430"/>
      <c r="F86" s="430"/>
      <c r="G86" s="430"/>
      <c r="H86" s="430"/>
      <c r="I86" s="431"/>
      <c r="J86" s="110"/>
      <c r="K86" s="173"/>
      <c r="L86" s="173"/>
      <c r="M86" s="173"/>
    </row>
    <row r="87" spans="1:13" s="175" customFormat="1" ht="48.75" customHeight="1" thickBot="1" x14ac:dyDescent="0.35">
      <c r="B87" s="432" t="s">
        <v>210</v>
      </c>
      <c r="C87" s="433"/>
      <c r="D87" s="433"/>
      <c r="E87" s="433"/>
      <c r="F87" s="433"/>
      <c r="G87" s="433"/>
      <c r="H87" s="433"/>
      <c r="I87" s="434"/>
      <c r="J87" s="194"/>
      <c r="K87" s="173"/>
      <c r="L87" s="173"/>
      <c r="M87" s="173"/>
    </row>
    <row r="88" spans="1:13" s="175" customFormat="1" x14ac:dyDescent="0.3">
      <c r="B88" s="173"/>
      <c r="C88" s="173"/>
      <c r="D88" s="173"/>
      <c r="E88" s="173"/>
      <c r="F88" s="173"/>
      <c r="G88" s="173"/>
      <c r="H88" s="159"/>
      <c r="I88" s="159"/>
      <c r="J88" s="165"/>
      <c r="K88" s="173"/>
      <c r="L88" s="173"/>
      <c r="M88" s="173"/>
    </row>
    <row r="89" spans="1:13" x14ac:dyDescent="0.3">
      <c r="B89" s="160"/>
      <c r="C89" s="160"/>
      <c r="D89" s="160"/>
      <c r="E89" s="160"/>
      <c r="F89" s="160"/>
      <c r="G89" s="160"/>
      <c r="H89" s="195"/>
      <c r="I89" s="195"/>
      <c r="J89" s="164"/>
      <c r="K89" s="160"/>
      <c r="L89" s="160"/>
      <c r="M89" s="160"/>
    </row>
    <row r="90" spans="1:13" x14ac:dyDescent="0.3">
      <c r="B90" s="160"/>
      <c r="C90" s="160"/>
      <c r="D90" s="160"/>
      <c r="E90" s="160"/>
      <c r="F90" s="160"/>
      <c r="G90" s="160"/>
      <c r="H90" s="195"/>
      <c r="I90" s="195"/>
      <c r="J90" s="164"/>
      <c r="K90" s="160"/>
      <c r="L90" s="160"/>
      <c r="M90" s="160"/>
    </row>
    <row r="91" spans="1:13" x14ac:dyDescent="0.3">
      <c r="B91" s="160"/>
      <c r="C91" s="160"/>
      <c r="D91" s="160"/>
      <c r="E91" s="160"/>
      <c r="F91" s="160"/>
      <c r="G91" s="160"/>
      <c r="H91" s="195"/>
      <c r="I91" s="195"/>
      <c r="J91" s="164"/>
      <c r="K91" s="160"/>
      <c r="L91" s="160"/>
      <c r="M91" s="160"/>
    </row>
    <row r="92" spans="1:13" x14ac:dyDescent="0.3">
      <c r="B92" s="160"/>
      <c r="C92" s="160"/>
      <c r="D92" s="160"/>
      <c r="E92" s="160"/>
      <c r="F92" s="160"/>
      <c r="G92" s="160"/>
      <c r="H92" s="195"/>
      <c r="I92" s="195"/>
      <c r="J92" s="164"/>
      <c r="K92" s="160"/>
      <c r="L92" s="160"/>
      <c r="M92" s="160"/>
    </row>
    <row r="93" spans="1:13" x14ac:dyDescent="0.3">
      <c r="B93" s="160"/>
      <c r="C93" s="160"/>
      <c r="D93" s="160"/>
      <c r="E93" s="160"/>
      <c r="F93" s="160"/>
      <c r="G93" s="160"/>
      <c r="H93" s="195"/>
      <c r="I93" s="195"/>
      <c r="J93" s="164"/>
      <c r="K93" s="160"/>
      <c r="L93" s="160"/>
      <c r="M93" s="160"/>
    </row>
    <row r="94" spans="1:13" x14ac:dyDescent="0.3">
      <c r="B94" s="160"/>
      <c r="C94" s="160"/>
      <c r="D94" s="160"/>
      <c r="E94" s="160"/>
      <c r="F94" s="160"/>
      <c r="G94" s="160"/>
      <c r="H94" s="195"/>
      <c r="I94" s="195"/>
      <c r="J94" s="164"/>
      <c r="K94" s="160"/>
      <c r="L94" s="160"/>
      <c r="M94" s="160"/>
    </row>
    <row r="95" spans="1:13" x14ac:dyDescent="0.3">
      <c r="B95" s="160"/>
      <c r="C95" s="160"/>
      <c r="D95" s="160"/>
      <c r="E95" s="160"/>
      <c r="F95" s="160"/>
      <c r="G95" s="160"/>
      <c r="H95" s="195"/>
      <c r="I95" s="195"/>
      <c r="J95" s="164"/>
      <c r="K95" s="160"/>
      <c r="L95" s="160"/>
      <c r="M95" s="160"/>
    </row>
    <row r="96" spans="1:13" x14ac:dyDescent="0.3">
      <c r="B96" s="160"/>
      <c r="C96" s="160"/>
      <c r="D96" s="160"/>
      <c r="E96" s="160"/>
      <c r="F96" s="160"/>
      <c r="G96" s="160"/>
      <c r="H96" s="195"/>
      <c r="I96" s="195"/>
      <c r="J96" s="164"/>
      <c r="K96" s="160"/>
      <c r="L96" s="160"/>
      <c r="M96" s="160"/>
    </row>
    <row r="97" spans="2:13" x14ac:dyDescent="0.3">
      <c r="B97" s="160"/>
      <c r="C97" s="160"/>
      <c r="D97" s="160"/>
      <c r="E97" s="160"/>
      <c r="F97" s="160"/>
      <c r="G97" s="160"/>
      <c r="H97" s="195"/>
      <c r="I97" s="195"/>
      <c r="J97" s="164"/>
      <c r="K97" s="160"/>
      <c r="L97" s="160"/>
      <c r="M97" s="160"/>
    </row>
    <row r="98" spans="2:13" x14ac:dyDescent="0.3">
      <c r="B98" s="160"/>
      <c r="C98" s="160"/>
      <c r="D98" s="160"/>
      <c r="E98" s="160"/>
      <c r="F98" s="160"/>
      <c r="G98" s="160"/>
      <c r="H98" s="195"/>
      <c r="I98" s="195"/>
      <c r="J98" s="164"/>
      <c r="K98" s="160"/>
      <c r="L98" s="160"/>
      <c r="M98" s="160"/>
    </row>
    <row r="99" spans="2:13" x14ac:dyDescent="0.3">
      <c r="B99" s="160"/>
      <c r="C99" s="160"/>
      <c r="D99" s="160"/>
      <c r="E99" s="160"/>
      <c r="F99" s="160"/>
      <c r="G99" s="160"/>
      <c r="H99" s="195"/>
      <c r="I99" s="195"/>
      <c r="J99" s="164"/>
      <c r="K99" s="160"/>
      <c r="L99" s="160"/>
      <c r="M99" s="160"/>
    </row>
    <row r="100" spans="2:13" x14ac:dyDescent="0.3">
      <c r="B100" s="160"/>
      <c r="C100" s="160"/>
      <c r="D100" s="160"/>
      <c r="E100" s="160"/>
      <c r="F100" s="160"/>
      <c r="G100" s="160"/>
      <c r="H100" s="195"/>
      <c r="I100" s="195"/>
      <c r="J100" s="164"/>
      <c r="K100" s="160"/>
      <c r="L100" s="160"/>
      <c r="M100" s="160"/>
    </row>
    <row r="101" spans="2:13" x14ac:dyDescent="0.3">
      <c r="L101" s="160"/>
      <c r="M101" s="160"/>
    </row>
  </sheetData>
  <sheetProtection formatCells="0" formatColumns="0" formatRows="0" insertColumns="0" insertRows="0" insertHyperlinks="0" selectLockedCells="1" sort="0" autoFilter="0" pivotTables="0"/>
  <protectedRanges>
    <protectedRange sqref="J30 H8 H20:H32 H40:H49 H56 H10:H18 A8:G31 H34:H38 A32:B49 C34:G49 H54 A53:G53 A54:G56 A50:G52 H50:H51" name="Range2"/>
    <protectedRange sqref="H33" name="Range2_37"/>
    <protectedRange sqref="H52" name="Range2_13"/>
  </protectedRanges>
  <mergeCells count="106">
    <mergeCell ref="B85:I85"/>
    <mergeCell ref="B86:I86"/>
    <mergeCell ref="B87:I87"/>
    <mergeCell ref="B84:I84"/>
    <mergeCell ref="K32:M32"/>
    <mergeCell ref="B41:M41"/>
    <mergeCell ref="B39:J39"/>
    <mergeCell ref="K24:M24"/>
    <mergeCell ref="K25:M25"/>
    <mergeCell ref="K26:M26"/>
    <mergeCell ref="B27:M27"/>
    <mergeCell ref="D81:F82"/>
    <mergeCell ref="B51:M51"/>
    <mergeCell ref="K48:M48"/>
    <mergeCell ref="K52:M52"/>
    <mergeCell ref="K53:M53"/>
    <mergeCell ref="K47:M47"/>
    <mergeCell ref="K46:M46"/>
    <mergeCell ref="B77:B79"/>
    <mergeCell ref="H65:I66"/>
    <mergeCell ref="A68:K68"/>
    <mergeCell ref="C52:G52"/>
    <mergeCell ref="C53:G53"/>
    <mergeCell ref="C45:G45"/>
    <mergeCell ref="B72:F72"/>
    <mergeCell ref="B73:F73"/>
    <mergeCell ref="B71:H71"/>
    <mergeCell ref="B57:G66"/>
    <mergeCell ref="A70:K70"/>
    <mergeCell ref="B69:M69"/>
    <mergeCell ref="K55:M55"/>
    <mergeCell ref="K56:M56"/>
    <mergeCell ref="C54:G54"/>
    <mergeCell ref="C55:G55"/>
    <mergeCell ref="C56:G56"/>
    <mergeCell ref="J57:J66"/>
    <mergeCell ref="H57:I57"/>
    <mergeCell ref="I61:I64"/>
    <mergeCell ref="H60:I60"/>
    <mergeCell ref="K54:M54"/>
    <mergeCell ref="B29:M29"/>
    <mergeCell ref="B37:M37"/>
    <mergeCell ref="C43:G43"/>
    <mergeCell ref="C11:G11"/>
    <mergeCell ref="C10:G10"/>
    <mergeCell ref="B19:M19"/>
    <mergeCell ref="B23:M23"/>
    <mergeCell ref="C38:G38"/>
    <mergeCell ref="C28:M28"/>
    <mergeCell ref="K30:M30"/>
    <mergeCell ref="K31:M31"/>
    <mergeCell ref="C14:G14"/>
    <mergeCell ref="C15:G15"/>
    <mergeCell ref="K11:M11"/>
    <mergeCell ref="K12:M12"/>
    <mergeCell ref="C22:G22"/>
    <mergeCell ref="C25:G25"/>
    <mergeCell ref="C26:G26"/>
    <mergeCell ref="C50:M50"/>
    <mergeCell ref="C48:G48"/>
    <mergeCell ref="C47:G47"/>
    <mergeCell ref="C46:G46"/>
    <mergeCell ref="B49:M49"/>
    <mergeCell ref="K20:M20"/>
    <mergeCell ref="B7:M7"/>
    <mergeCell ref="K40:M40"/>
    <mergeCell ref="K38:M38"/>
    <mergeCell ref="B35:M35"/>
    <mergeCell ref="K34:M34"/>
    <mergeCell ref="K33:M33"/>
    <mergeCell ref="C8:M8"/>
    <mergeCell ref="C17:M17"/>
    <mergeCell ref="C18:G18"/>
    <mergeCell ref="C30:G30"/>
    <mergeCell ref="C31:G31"/>
    <mergeCell ref="C32:G32"/>
    <mergeCell ref="K13:M13"/>
    <mergeCell ref="K14:M14"/>
    <mergeCell ref="K15:M15"/>
    <mergeCell ref="J18:M18"/>
    <mergeCell ref="C13:G13"/>
    <mergeCell ref="B16:M16"/>
    <mergeCell ref="C9:G9"/>
    <mergeCell ref="K21:M21"/>
    <mergeCell ref="K22:M22"/>
    <mergeCell ref="A1:A66"/>
    <mergeCell ref="B1:K1"/>
    <mergeCell ref="C40:G40"/>
    <mergeCell ref="B4:M4"/>
    <mergeCell ref="K6:M6"/>
    <mergeCell ref="K45:M45"/>
    <mergeCell ref="K44:M44"/>
    <mergeCell ref="K43:M43"/>
    <mergeCell ref="K42:M42"/>
    <mergeCell ref="K39:M39"/>
    <mergeCell ref="C34:G34"/>
    <mergeCell ref="B5:M5"/>
    <mergeCell ref="K9:M10"/>
    <mergeCell ref="C36:M36"/>
    <mergeCell ref="C24:G24"/>
    <mergeCell ref="B6:H6"/>
    <mergeCell ref="C42:G42"/>
    <mergeCell ref="C12:G12"/>
    <mergeCell ref="C20:G20"/>
    <mergeCell ref="C21:G21"/>
    <mergeCell ref="C44:G44"/>
  </mergeCells>
  <conditionalFormatting sqref="H72:H73 D77:F79">
    <cfRule type="cellIs" dxfId="317" priority="31" stopIfTrue="1" operator="equal">
      <formula>"M"</formula>
    </cfRule>
    <cfRule type="cellIs" dxfId="316" priority="32" stopIfTrue="1" operator="equal">
      <formula>"L"</formula>
    </cfRule>
    <cfRule type="cellIs" dxfId="315" priority="33" stopIfTrue="1" operator="equal">
      <formula>"H"</formula>
    </cfRule>
    <cfRule type="cellIs" dxfId="314" priority="34" stopIfTrue="1" operator="equal">
      <formula>"L"</formula>
    </cfRule>
    <cfRule type="cellIs" dxfId="313" priority="35" stopIfTrue="1" operator="equal">
      <formula>"H"</formula>
    </cfRule>
    <cfRule type="cellIs" dxfId="312" priority="36" stopIfTrue="1" operator="equal">
      <formula>"H"</formula>
    </cfRule>
    <cfRule type="cellIs" dxfId="311" priority="37" operator="equal">
      <formula>"L"</formula>
    </cfRule>
  </conditionalFormatting>
  <conditionalFormatting sqref="H72:H73">
    <cfRule type="cellIs" dxfId="310" priority="22" stopIfTrue="1" operator="equal">
      <formula>"Medium"</formula>
    </cfRule>
    <cfRule type="cellIs" dxfId="309" priority="23" stopIfTrue="1" operator="equal">
      <formula>"Low"</formula>
    </cfRule>
    <cfRule type="cellIs" dxfId="308" priority="24" stopIfTrue="1" operator="equal">
      <formula>"High"</formula>
    </cfRule>
    <cfRule type="cellIs" dxfId="307" priority="27" stopIfTrue="1" operator="equal">
      <formula>"Low"</formula>
    </cfRule>
    <cfRule type="cellIs" dxfId="306" priority="28" stopIfTrue="1" operator="equal">
      <formula>"High"</formula>
    </cfRule>
    <cfRule type="cellIs" dxfId="305" priority="29" stopIfTrue="1" operator="equal">
      <formula>"High"</formula>
    </cfRule>
    <cfRule type="cellIs" dxfId="304" priority="30" operator="equal">
      <formula>"Low"</formula>
    </cfRule>
  </conditionalFormatting>
  <conditionalFormatting sqref="I61">
    <cfRule type="cellIs" dxfId="303" priority="1" stopIfTrue="1" operator="equal">
      <formula>"Medium"</formula>
    </cfRule>
    <cfRule type="cellIs" dxfId="302" priority="2" stopIfTrue="1" operator="equal">
      <formula>"Low"</formula>
    </cfRule>
    <cfRule type="cellIs" dxfId="301" priority="3" stopIfTrue="1" operator="equal">
      <formula>"High"</formula>
    </cfRule>
    <cfRule type="cellIs" dxfId="300" priority="4" stopIfTrue="1" operator="equal">
      <formula>"Low"</formula>
    </cfRule>
    <cfRule type="cellIs" dxfId="299" priority="5" stopIfTrue="1" operator="equal">
      <formula>"High"</formula>
    </cfRule>
    <cfRule type="cellIs" dxfId="298" priority="6" stopIfTrue="1" operator="equal">
      <formula>"High"</formula>
    </cfRule>
    <cfRule type="cellIs" dxfId="297" priority="7" operator="equal">
      <formula>"Low"</formula>
    </cfRule>
    <cfRule type="cellIs" dxfId="296" priority="8" stopIfTrue="1" operator="equal">
      <formula>"M"</formula>
    </cfRule>
    <cfRule type="cellIs" dxfId="295" priority="9" stopIfTrue="1" operator="equal">
      <formula>"L"</formula>
    </cfRule>
    <cfRule type="cellIs" dxfId="294" priority="10" stopIfTrue="1" operator="equal">
      <formula>"H"</formula>
    </cfRule>
    <cfRule type="cellIs" dxfId="293" priority="11" stopIfTrue="1" operator="equal">
      <formula>"L"</formula>
    </cfRule>
    <cfRule type="cellIs" dxfId="292" priority="12" stopIfTrue="1" operator="equal">
      <formula>"H"</formula>
    </cfRule>
    <cfRule type="cellIs" dxfId="291" priority="13" stopIfTrue="1" operator="equal">
      <formula>"H"</formula>
    </cfRule>
    <cfRule type="cellIs" dxfId="290" priority="14" operator="equal">
      <formula>"L"</formula>
    </cfRule>
  </conditionalFormatting>
  <pageMargins left="0.70866141732283472" right="0.70866141732283472" top="0.32" bottom="0.32" header="0.31496062992125984" footer="0.31496062992125984"/>
  <pageSetup paperSize="9" scale="72" fitToHeight="4" orientation="landscape" verticalDpi="4294967295" r:id="rId1"/>
  <rowBreaks count="2" manualBreakCount="2">
    <brk id="35" min="1" max="13" man="1"/>
    <brk id="66" min="1" max="13"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M108"/>
  <sheetViews>
    <sheetView topLeftCell="A16" workbookViewId="0">
      <selection activeCell="C20" sqref="C20"/>
    </sheetView>
  </sheetViews>
  <sheetFormatPr defaultColWidth="8.88671875" defaultRowHeight="15.6" x14ac:dyDescent="0.3"/>
  <cols>
    <col min="1" max="1" width="6" style="11" customWidth="1"/>
    <col min="2" max="2" width="31.44140625" style="10" customWidth="1"/>
    <col min="3" max="3" width="96.109375" style="10" customWidth="1"/>
    <col min="4" max="4" width="15" style="10" customWidth="1"/>
    <col min="5" max="6" width="14.44140625" style="10" customWidth="1"/>
    <col min="7" max="7" width="2.6640625" style="10" customWidth="1"/>
    <col min="8" max="8" width="12.44140625" style="10" customWidth="1"/>
    <col min="9" max="9" width="13.88671875" style="10" customWidth="1"/>
    <col min="10" max="16384" width="8.88671875" style="11"/>
  </cols>
  <sheetData>
    <row r="1" spans="1:13" ht="45" customHeight="1" thickBot="1" x14ac:dyDescent="0.35">
      <c r="A1" s="79"/>
      <c r="B1" s="457" t="str">
        <f>'CPP Risk Profile'!B1</f>
        <v>Insert Name of organization and Country Location Here</v>
      </c>
      <c r="C1" s="458"/>
      <c r="D1" s="458"/>
      <c r="E1" s="458"/>
      <c r="F1" s="458"/>
      <c r="G1" s="458"/>
      <c r="H1" s="458"/>
      <c r="I1" s="459"/>
    </row>
    <row r="2" spans="1:13" ht="51.75" customHeight="1" thickBot="1" x14ac:dyDescent="0.35">
      <c r="A2" s="79"/>
      <c r="B2" s="471" t="s">
        <v>129</v>
      </c>
      <c r="C2" s="472"/>
      <c r="D2" s="472"/>
      <c r="E2" s="472"/>
      <c r="F2" s="472"/>
      <c r="G2" s="472"/>
      <c r="H2" s="472"/>
      <c r="I2" s="473"/>
    </row>
    <row r="3" spans="1:13" ht="6" customHeight="1" thickBot="1" x14ac:dyDescent="0.35">
      <c r="A3" s="79"/>
      <c r="B3" s="484"/>
      <c r="C3" s="484"/>
      <c r="D3" s="484"/>
      <c r="E3" s="484"/>
      <c r="F3" s="484"/>
      <c r="G3" s="484"/>
      <c r="H3" s="484"/>
      <c r="I3" s="484"/>
    </row>
    <row r="4" spans="1:13" ht="15" customHeight="1" thickBot="1" x14ac:dyDescent="0.35">
      <c r="A4" s="79"/>
      <c r="B4" s="485"/>
      <c r="C4" s="486"/>
      <c r="D4" s="486"/>
      <c r="E4" s="486"/>
      <c r="F4" s="486"/>
      <c r="G4" s="486"/>
      <c r="H4" s="486"/>
      <c r="I4" s="487"/>
    </row>
    <row r="5" spans="1:13" ht="18" customHeight="1" thickBot="1" x14ac:dyDescent="0.35">
      <c r="A5" s="79"/>
      <c r="B5" s="80"/>
      <c r="C5" s="317" t="s">
        <v>1</v>
      </c>
      <c r="D5" s="13"/>
      <c r="E5" s="13"/>
      <c r="F5" s="13"/>
      <c r="G5" s="13"/>
      <c r="H5" s="13"/>
      <c r="I5" s="14"/>
    </row>
    <row r="6" spans="1:13" ht="24.75" customHeight="1" x14ac:dyDescent="0.3">
      <c r="A6" s="79"/>
      <c r="B6" s="463" t="s">
        <v>229</v>
      </c>
      <c r="C6" s="465" t="s">
        <v>170</v>
      </c>
      <c r="D6" s="474" t="s">
        <v>96</v>
      </c>
      <c r="E6" s="476" t="s">
        <v>97</v>
      </c>
      <c r="F6" s="478" t="s">
        <v>32</v>
      </c>
      <c r="G6" s="281"/>
      <c r="H6" s="482" t="s">
        <v>64</v>
      </c>
      <c r="I6" s="480" t="s">
        <v>65</v>
      </c>
    </row>
    <row r="7" spans="1:13" ht="41.25" customHeight="1" thickBot="1" x14ac:dyDescent="0.35">
      <c r="A7" s="79"/>
      <c r="B7" s="464"/>
      <c r="C7" s="466"/>
      <c r="D7" s="475"/>
      <c r="E7" s="477"/>
      <c r="F7" s="479"/>
      <c r="G7" s="460"/>
      <c r="H7" s="483"/>
      <c r="I7" s="481"/>
    </row>
    <row r="8" spans="1:13" ht="75.75" customHeight="1" thickBot="1" x14ac:dyDescent="0.35">
      <c r="A8" s="79"/>
      <c r="B8" s="282" t="s">
        <v>172</v>
      </c>
      <c r="C8" s="214" t="s">
        <v>171</v>
      </c>
      <c r="D8" s="283">
        <f>+'Standard 1 Setting Policy'!D22</f>
        <v>0</v>
      </c>
      <c r="E8" s="283">
        <f>+'Standard 1 Setting Policy'!E22</f>
        <v>0</v>
      </c>
      <c r="F8" s="284">
        <f>+'Standard 1 Setting Policy'!F22</f>
        <v>0</v>
      </c>
      <c r="G8" s="461"/>
      <c r="H8" s="285" t="str">
        <f>+'Standard 1 Setting Policy'!D24</f>
        <v>High</v>
      </c>
      <c r="I8" s="286" t="str">
        <f>+'Standard 1 Setting Policy'!F24</f>
        <v>High</v>
      </c>
      <c r="J8" s="12"/>
      <c r="K8" s="12"/>
      <c r="M8" s="11" t="s">
        <v>98</v>
      </c>
    </row>
    <row r="9" spans="1:13" ht="89.25" customHeight="1" thickBot="1" x14ac:dyDescent="0.35">
      <c r="A9" s="79"/>
      <c r="B9" s="282" t="s">
        <v>173</v>
      </c>
      <c r="C9" s="214" t="s">
        <v>174</v>
      </c>
      <c r="D9" s="283">
        <f>+'Standard 2 Organising Staff'!D27</f>
        <v>0</v>
      </c>
      <c r="E9" s="283">
        <f>+'Standard 2 Organising Staff'!E27</f>
        <v>0.5</v>
      </c>
      <c r="F9" s="284">
        <f>+'Standard 2 Organising Staff'!F27</f>
        <v>0.27272727272727271</v>
      </c>
      <c r="G9" s="287"/>
      <c r="H9" s="285" t="str">
        <f>+'Standard 2 Organising Staff'!D29</f>
        <v>High</v>
      </c>
      <c r="I9" s="286" t="str">
        <f>+'Standard 2 Organising Staff'!F29</f>
        <v>High</v>
      </c>
      <c r="J9" s="12"/>
      <c r="K9" s="12"/>
      <c r="M9" s="11" t="s">
        <v>99</v>
      </c>
    </row>
    <row r="10" spans="1:13" ht="62.25" customHeight="1" thickBot="1" x14ac:dyDescent="0.35">
      <c r="A10" s="79"/>
      <c r="B10" s="282" t="s">
        <v>175</v>
      </c>
      <c r="C10" s="214" t="s">
        <v>176</v>
      </c>
      <c r="D10" s="283">
        <f>+'Standard 3 Planning &amp; Implement'!D26</f>
        <v>0.2857142857142857</v>
      </c>
      <c r="E10" s="283">
        <f>+'Standard 3 Planning &amp; Implement'!E26</f>
        <v>0</v>
      </c>
      <c r="F10" s="284">
        <f>+'Standard 3 Planning &amp; Implement'!F26</f>
        <v>0.2</v>
      </c>
      <c r="G10" s="287"/>
      <c r="H10" s="285" t="str">
        <f>+'Standard 3 Planning &amp; Implement'!D28</f>
        <v>High</v>
      </c>
      <c r="I10" s="286" t="str">
        <f>+'Standard 3 Planning &amp; Implement'!F28</f>
        <v>High</v>
      </c>
      <c r="J10" s="12"/>
      <c r="K10" s="12"/>
      <c r="M10" s="11" t="s">
        <v>100</v>
      </c>
    </row>
    <row r="11" spans="1:13" ht="69.75" customHeight="1" thickBot="1" x14ac:dyDescent="0.35">
      <c r="A11" s="79"/>
      <c r="B11" s="288" t="s">
        <v>101</v>
      </c>
      <c r="C11" s="215" t="s">
        <v>131</v>
      </c>
      <c r="D11" s="289">
        <f>+'Standard 4 Monitoring &amp; Review'!D19</f>
        <v>0</v>
      </c>
      <c r="E11" s="289">
        <f>+'Standard 4 Monitoring &amp; Review'!E19</f>
        <v>0</v>
      </c>
      <c r="F11" s="284">
        <f>+'Standard 4 Monitoring &amp; Review'!F19</f>
        <v>0</v>
      </c>
      <c r="G11" s="290"/>
      <c r="H11" s="291" t="str">
        <f>+'Standard 4 Monitoring &amp; Review'!D21</f>
        <v>High</v>
      </c>
      <c r="I11" s="292" t="str">
        <f>+'Standard 4 Monitoring &amp; Review'!F21</f>
        <v>High</v>
      </c>
      <c r="J11" s="12"/>
      <c r="K11" s="12"/>
      <c r="M11" s="11" t="s">
        <v>62</v>
      </c>
    </row>
    <row r="12" spans="1:13" ht="24" customHeight="1" thickBot="1" x14ac:dyDescent="0.35">
      <c r="A12" s="79"/>
      <c r="B12" s="293"/>
      <c r="C12" s="294"/>
      <c r="D12" s="295"/>
      <c r="E12" s="295"/>
      <c r="F12" s="295"/>
      <c r="G12" s="295"/>
      <c r="H12" s="295"/>
      <c r="I12" s="295"/>
      <c r="J12" s="12"/>
      <c r="K12" s="12"/>
    </row>
    <row r="13" spans="1:13" ht="18" customHeight="1" thickBot="1" x14ac:dyDescent="0.35">
      <c r="A13" s="79"/>
      <c r="B13" s="467" t="s">
        <v>2</v>
      </c>
      <c r="C13" s="468"/>
      <c r="D13" s="468"/>
      <c r="E13" s="468"/>
      <c r="F13" s="469"/>
      <c r="G13" s="468"/>
      <c r="H13" s="468"/>
      <c r="I13" s="470"/>
    </row>
    <row r="14" spans="1:13" ht="18.75" customHeight="1" x14ac:dyDescent="0.3">
      <c r="A14" s="79"/>
      <c r="B14" s="296"/>
      <c r="C14" s="297"/>
      <c r="D14" s="298"/>
      <c r="E14" s="298"/>
      <c r="F14" s="299" t="s">
        <v>3</v>
      </c>
      <c r="G14" s="300"/>
      <c r="H14" s="300"/>
      <c r="I14" s="299" t="s">
        <v>4</v>
      </c>
    </row>
    <row r="15" spans="1:13" ht="16.2" thickBot="1" x14ac:dyDescent="0.35">
      <c r="A15" s="79"/>
      <c r="B15" s="301"/>
      <c r="C15" s="302" t="s">
        <v>230</v>
      </c>
      <c r="D15" s="303"/>
      <c r="E15" s="304"/>
      <c r="F15" s="305">
        <f>ROUND((+'Standard 1 Setting Policy'!D16+'Standard 2 Organising Staff'!D21+'Standard 3 Planning &amp; Implement'!D20+'Standard 4 Monitoring &amp; Review'!D15)/(+'Standard 1 Setting Policy'!D20+'Standard 2 Organising Staff'!D25+'Standard 3 Planning &amp; Implement'!D24+'Standard 4 Monitoring &amp; Review'!D18),2)</f>
        <v>0.11</v>
      </c>
      <c r="G15" s="306"/>
      <c r="H15" s="306"/>
      <c r="I15" s="305">
        <f>ROUND((+'Standard 1 Setting Policy'!F16+'Standard 2 Organising Staff'!F21+'Standard 3 Planning &amp; Implement'!F20+'Standard 4 Monitoring &amp; Review'!F15)/(+'Standard 1 Setting Policy'!F20+'Standard 2 Organising Staff'!F25+'Standard 3 Planning &amp; Implement'!F24+'Standard 4 Monitoring &amp; Review'!F18),2)</f>
        <v>0.16</v>
      </c>
      <c r="J15" s="12"/>
      <c r="K15" s="12"/>
    </row>
    <row r="16" spans="1:13" ht="51" customHeight="1" thickBot="1" x14ac:dyDescent="0.35">
      <c r="A16" s="79"/>
      <c r="B16" s="307"/>
      <c r="C16" s="308" t="s">
        <v>231</v>
      </c>
      <c r="D16" s="309"/>
      <c r="E16" s="310"/>
      <c r="F16" s="311" t="str">
        <f>IF(AND(F15&gt;=0,F15&lt;66%),"High",IF(AND(F15&gt;65%,F15&lt;90%),"Medium",IF(F15&gt;89%,"Low")))</f>
        <v>High</v>
      </c>
      <c r="G16" s="462"/>
      <c r="H16" s="462"/>
      <c r="I16" s="311" t="str">
        <f>IF(AND(I15&gt;=0,I15&lt;33%),"High",IF(AND(I15&gt;32%,I15&lt;78%),"Medium",IF(I15&gt;77%,"Low")))</f>
        <v>High</v>
      </c>
      <c r="J16" s="12"/>
      <c r="K16" s="12"/>
    </row>
    <row r="17" spans="2:11" ht="13.5" customHeight="1" x14ac:dyDescent="0.3">
      <c r="B17" s="12"/>
      <c r="C17" s="12"/>
      <c r="D17" s="12"/>
      <c r="E17" s="12"/>
      <c r="F17" s="12"/>
      <c r="G17" s="12"/>
      <c r="H17" s="12"/>
      <c r="J17" s="12"/>
      <c r="K17" s="12"/>
    </row>
    <row r="18" spans="2:11" ht="15" customHeight="1" x14ac:dyDescent="0.3">
      <c r="B18" s="312"/>
      <c r="C18" s="312" t="s">
        <v>66</v>
      </c>
      <c r="D18" s="313"/>
      <c r="E18" s="313"/>
      <c r="F18" s="313"/>
      <c r="G18" s="313"/>
      <c r="H18" s="313"/>
      <c r="I18" s="313"/>
      <c r="J18" s="12"/>
      <c r="K18" s="12"/>
    </row>
    <row r="19" spans="2:11" x14ac:dyDescent="0.3">
      <c r="B19" s="314"/>
      <c r="C19" s="314" t="s">
        <v>232</v>
      </c>
      <c r="D19" s="313"/>
      <c r="E19" s="313"/>
      <c r="F19" s="313"/>
      <c r="G19" s="313"/>
      <c r="H19" s="313"/>
      <c r="I19" s="313"/>
      <c r="J19" s="12"/>
      <c r="K19" s="12"/>
    </row>
    <row r="20" spans="2:11" x14ac:dyDescent="0.3">
      <c r="B20" s="314"/>
      <c r="C20" s="314" t="s">
        <v>237</v>
      </c>
      <c r="D20" s="313"/>
      <c r="E20" s="313"/>
      <c r="F20" s="315"/>
      <c r="G20" s="313"/>
      <c r="H20" s="313"/>
      <c r="I20" s="313"/>
      <c r="J20" s="12"/>
      <c r="K20" s="12"/>
    </row>
    <row r="21" spans="2:11" x14ac:dyDescent="0.3">
      <c r="B21" s="314"/>
      <c r="C21" s="314" t="s">
        <v>233</v>
      </c>
      <c r="D21" s="313"/>
      <c r="E21" s="313"/>
      <c r="F21" s="313"/>
      <c r="G21" s="313"/>
      <c r="H21" s="313"/>
      <c r="I21" s="313"/>
      <c r="J21" s="12"/>
      <c r="K21" s="12"/>
    </row>
    <row r="22" spans="2:11" x14ac:dyDescent="0.3">
      <c r="B22" s="316"/>
      <c r="C22" s="316"/>
      <c r="D22" s="313"/>
      <c r="E22" s="313"/>
      <c r="F22" s="313"/>
      <c r="G22" s="313"/>
      <c r="H22" s="313"/>
      <c r="I22" s="313"/>
      <c r="J22" s="12"/>
      <c r="K22" s="12"/>
    </row>
    <row r="23" spans="2:11" x14ac:dyDescent="0.3">
      <c r="B23" s="313"/>
      <c r="C23" s="313" t="s">
        <v>0</v>
      </c>
      <c r="D23" s="313"/>
      <c r="E23" s="313"/>
      <c r="F23" s="313"/>
      <c r="G23" s="313"/>
      <c r="H23" s="313"/>
      <c r="I23" s="313"/>
      <c r="J23" s="12"/>
      <c r="K23" s="12"/>
    </row>
    <row r="24" spans="2:11" x14ac:dyDescent="0.3">
      <c r="B24" s="314"/>
      <c r="C24" s="314" t="s">
        <v>234</v>
      </c>
      <c r="D24" s="314"/>
      <c r="E24" s="314"/>
      <c r="F24" s="314"/>
      <c r="G24" s="314"/>
      <c r="H24" s="314"/>
      <c r="I24" s="314"/>
      <c r="J24" s="12"/>
      <c r="K24" s="12"/>
    </row>
    <row r="25" spans="2:11" x14ac:dyDescent="0.3">
      <c r="B25" s="314"/>
      <c r="C25" s="314" t="s">
        <v>236</v>
      </c>
      <c r="D25" s="314"/>
      <c r="E25" s="314"/>
      <c r="F25" s="314"/>
      <c r="G25" s="314"/>
      <c r="H25" s="314"/>
      <c r="I25" s="314"/>
      <c r="J25" s="12"/>
      <c r="K25" s="12"/>
    </row>
    <row r="26" spans="2:11" x14ac:dyDescent="0.3">
      <c r="B26" s="314"/>
      <c r="C26" s="314" t="s">
        <v>235</v>
      </c>
      <c r="D26" s="314"/>
      <c r="E26" s="314"/>
      <c r="F26" s="314"/>
      <c r="G26" s="314"/>
      <c r="H26" s="314"/>
      <c r="I26" s="314"/>
      <c r="J26" s="12"/>
      <c r="K26" s="12"/>
    </row>
    <row r="27" spans="2:11" x14ac:dyDescent="0.3">
      <c r="B27" s="12"/>
      <c r="C27" s="12"/>
      <c r="D27" s="12"/>
      <c r="E27" s="12"/>
      <c r="F27" s="12"/>
      <c r="G27" s="12"/>
      <c r="H27" s="12"/>
      <c r="I27" s="12"/>
      <c r="J27" s="12"/>
      <c r="K27" s="12"/>
    </row>
    <row r="28" spans="2:11" x14ac:dyDescent="0.3">
      <c r="B28" s="12"/>
      <c r="C28" s="12"/>
      <c r="D28" s="12"/>
      <c r="E28" s="12"/>
      <c r="F28" s="12"/>
      <c r="G28" s="12"/>
      <c r="H28" s="12"/>
      <c r="I28" s="12"/>
      <c r="J28" s="12"/>
      <c r="K28" s="12"/>
    </row>
    <row r="29" spans="2:11" x14ac:dyDescent="0.3">
      <c r="B29" s="12"/>
      <c r="C29" s="12"/>
      <c r="D29" s="12"/>
      <c r="E29" s="12"/>
      <c r="F29" s="12"/>
      <c r="G29" s="12"/>
      <c r="H29" s="12"/>
      <c r="I29" s="12"/>
      <c r="J29" s="12"/>
      <c r="K29" s="12"/>
    </row>
    <row r="30" spans="2:11" x14ac:dyDescent="0.3">
      <c r="B30" s="12"/>
      <c r="C30" s="12"/>
      <c r="D30" s="12"/>
      <c r="E30" s="12"/>
      <c r="F30" s="12"/>
      <c r="G30" s="12"/>
      <c r="H30" s="12"/>
      <c r="I30" s="12"/>
      <c r="J30" s="12"/>
      <c r="K30" s="12"/>
    </row>
    <row r="31" spans="2:11" x14ac:dyDescent="0.3">
      <c r="B31" s="12"/>
      <c r="C31" s="12"/>
      <c r="D31" s="12"/>
      <c r="E31" s="12"/>
      <c r="F31" s="12"/>
      <c r="G31" s="12"/>
      <c r="H31" s="12"/>
      <c r="I31" s="12"/>
      <c r="J31" s="12"/>
      <c r="K31" s="12"/>
    </row>
    <row r="32" spans="2:11" x14ac:dyDescent="0.3">
      <c r="B32" s="12"/>
      <c r="C32" s="12"/>
      <c r="D32" s="12"/>
      <c r="E32" s="12"/>
      <c r="F32" s="12"/>
      <c r="G32" s="12"/>
      <c r="H32" s="12"/>
      <c r="I32" s="12"/>
      <c r="J32" s="12"/>
      <c r="K32" s="12"/>
    </row>
    <row r="33" spans="2:11" x14ac:dyDescent="0.3">
      <c r="B33" s="12"/>
      <c r="C33" s="12"/>
      <c r="D33" s="12"/>
      <c r="E33" s="12"/>
      <c r="F33" s="12"/>
      <c r="G33" s="12"/>
      <c r="H33" s="12"/>
      <c r="I33" s="12"/>
      <c r="J33" s="12"/>
      <c r="K33" s="12"/>
    </row>
    <row r="34" spans="2:11" x14ac:dyDescent="0.3">
      <c r="B34" s="12"/>
      <c r="C34" s="12"/>
      <c r="D34" s="12"/>
      <c r="E34" s="12"/>
      <c r="F34" s="12"/>
      <c r="G34" s="12"/>
      <c r="H34" s="12"/>
      <c r="I34" s="12"/>
      <c r="J34" s="12"/>
      <c r="K34" s="12"/>
    </row>
    <row r="35" spans="2:11" x14ac:dyDescent="0.3">
      <c r="B35" s="12"/>
      <c r="C35" s="12"/>
      <c r="D35" s="12"/>
      <c r="E35" s="12"/>
      <c r="F35" s="12"/>
      <c r="G35" s="12"/>
      <c r="H35" s="12"/>
      <c r="I35" s="12"/>
      <c r="J35" s="12"/>
      <c r="K35" s="12"/>
    </row>
    <row r="36" spans="2:11" x14ac:dyDescent="0.3">
      <c r="B36" s="12"/>
      <c r="C36" s="12"/>
      <c r="D36" s="12"/>
      <c r="E36" s="12"/>
      <c r="F36" s="12"/>
      <c r="G36" s="12"/>
      <c r="H36" s="12"/>
      <c r="I36" s="12"/>
      <c r="J36" s="12"/>
      <c r="K36" s="12"/>
    </row>
    <row r="37" spans="2:11" x14ac:dyDescent="0.3">
      <c r="B37" s="12"/>
      <c r="C37" s="12"/>
      <c r="D37" s="12"/>
      <c r="E37" s="12"/>
      <c r="F37" s="12"/>
      <c r="G37" s="12"/>
      <c r="H37" s="12"/>
      <c r="I37" s="12"/>
      <c r="J37" s="12"/>
      <c r="K37" s="12"/>
    </row>
    <row r="38" spans="2:11" x14ac:dyDescent="0.3">
      <c r="B38" s="12"/>
      <c r="C38" s="12"/>
      <c r="D38" s="12"/>
      <c r="E38" s="12"/>
      <c r="F38" s="12"/>
      <c r="G38" s="12"/>
      <c r="H38" s="12"/>
      <c r="I38" s="12"/>
      <c r="J38" s="12"/>
      <c r="K38" s="12"/>
    </row>
    <row r="39" spans="2:11" x14ac:dyDescent="0.3">
      <c r="B39" s="12"/>
      <c r="C39" s="12"/>
      <c r="D39" s="12"/>
      <c r="E39" s="12"/>
      <c r="F39" s="12"/>
      <c r="G39" s="12"/>
      <c r="H39" s="12"/>
      <c r="I39" s="12"/>
      <c r="J39" s="12"/>
      <c r="K39" s="12"/>
    </row>
    <row r="40" spans="2:11" x14ac:dyDescent="0.3">
      <c r="B40" s="12"/>
      <c r="C40" s="12"/>
      <c r="D40" s="12"/>
      <c r="E40" s="12"/>
      <c r="F40" s="12"/>
      <c r="G40" s="12"/>
      <c r="H40" s="12"/>
      <c r="I40" s="12"/>
      <c r="J40" s="12"/>
      <c r="K40" s="12"/>
    </row>
    <row r="41" spans="2:11" x14ac:dyDescent="0.3">
      <c r="B41" s="12"/>
      <c r="C41" s="12"/>
      <c r="D41" s="12"/>
      <c r="E41" s="12"/>
      <c r="F41" s="12"/>
      <c r="G41" s="12"/>
      <c r="H41" s="12"/>
      <c r="I41" s="12"/>
      <c r="J41" s="12"/>
      <c r="K41" s="12"/>
    </row>
    <row r="42" spans="2:11" x14ac:dyDescent="0.3">
      <c r="B42" s="12"/>
      <c r="C42" s="12"/>
      <c r="D42" s="12"/>
      <c r="E42" s="12"/>
      <c r="F42" s="12"/>
      <c r="G42" s="12"/>
      <c r="H42" s="12"/>
      <c r="I42" s="12"/>
      <c r="J42" s="12"/>
      <c r="K42" s="12"/>
    </row>
    <row r="43" spans="2:11" x14ac:dyDescent="0.3">
      <c r="B43" s="12"/>
      <c r="C43" s="12"/>
      <c r="D43" s="12"/>
      <c r="E43" s="12"/>
      <c r="F43" s="12"/>
      <c r="G43" s="12"/>
      <c r="H43" s="12"/>
      <c r="I43" s="12"/>
      <c r="J43" s="12"/>
      <c r="K43" s="12"/>
    </row>
    <row r="44" spans="2:11" x14ac:dyDescent="0.3">
      <c r="B44" s="12"/>
      <c r="C44" s="12"/>
      <c r="D44" s="12"/>
      <c r="E44" s="12"/>
      <c r="F44" s="12"/>
      <c r="G44" s="12"/>
      <c r="H44" s="12"/>
      <c r="I44" s="12"/>
      <c r="J44" s="12"/>
      <c r="K44" s="12"/>
    </row>
    <row r="45" spans="2:11" x14ac:dyDescent="0.3">
      <c r="B45" s="12"/>
      <c r="C45" s="12"/>
      <c r="D45" s="12"/>
      <c r="E45" s="12"/>
      <c r="F45" s="12"/>
      <c r="G45" s="12"/>
      <c r="H45" s="12"/>
      <c r="I45" s="12"/>
      <c r="J45" s="12"/>
      <c r="K45" s="12"/>
    </row>
    <row r="46" spans="2:11" x14ac:dyDescent="0.3">
      <c r="B46" s="12"/>
      <c r="C46" s="12"/>
      <c r="D46" s="12"/>
      <c r="E46" s="12"/>
      <c r="F46" s="12"/>
      <c r="G46" s="12"/>
      <c r="H46" s="12"/>
      <c r="I46" s="12"/>
      <c r="J46" s="12"/>
      <c r="K46" s="12"/>
    </row>
    <row r="47" spans="2:11" x14ac:dyDescent="0.3">
      <c r="B47" s="12"/>
      <c r="C47" s="12"/>
      <c r="D47" s="12"/>
      <c r="E47" s="12"/>
      <c r="F47" s="12"/>
      <c r="G47" s="12"/>
      <c r="H47" s="12"/>
      <c r="I47" s="12"/>
      <c r="J47" s="12"/>
      <c r="K47" s="12"/>
    </row>
    <row r="48" spans="2:11" x14ac:dyDescent="0.3">
      <c r="B48" s="12"/>
      <c r="C48" s="12"/>
      <c r="D48" s="12"/>
      <c r="E48" s="12"/>
      <c r="F48" s="12"/>
      <c r="G48" s="12"/>
      <c r="H48" s="12"/>
      <c r="I48" s="12"/>
      <c r="J48" s="12"/>
      <c r="K48" s="12"/>
    </row>
    <row r="49" spans="2:11" x14ac:dyDescent="0.3">
      <c r="B49" s="12"/>
      <c r="C49" s="12"/>
      <c r="D49" s="12"/>
      <c r="E49" s="12"/>
      <c r="F49" s="12"/>
      <c r="G49" s="12"/>
      <c r="H49" s="12"/>
      <c r="I49" s="12"/>
      <c r="J49" s="12"/>
      <c r="K49" s="12"/>
    </row>
    <row r="50" spans="2:11" x14ac:dyDescent="0.3">
      <c r="B50" s="12"/>
      <c r="C50" s="12"/>
      <c r="D50" s="12"/>
      <c r="E50" s="12"/>
      <c r="F50" s="12"/>
      <c r="G50" s="12"/>
      <c r="H50" s="12"/>
      <c r="I50" s="12"/>
      <c r="J50" s="12"/>
      <c r="K50" s="12"/>
    </row>
    <row r="51" spans="2:11" x14ac:dyDescent="0.3">
      <c r="B51" s="12"/>
      <c r="C51" s="12"/>
      <c r="D51" s="12"/>
      <c r="E51" s="12"/>
      <c r="F51" s="12"/>
      <c r="G51" s="12"/>
      <c r="H51" s="12"/>
      <c r="I51" s="12"/>
      <c r="J51" s="12"/>
      <c r="K51" s="12"/>
    </row>
    <row r="52" spans="2:11" x14ac:dyDescent="0.3">
      <c r="B52" s="12"/>
      <c r="C52" s="12"/>
      <c r="D52" s="12"/>
      <c r="E52" s="12"/>
      <c r="F52" s="12"/>
      <c r="G52" s="12"/>
      <c r="H52" s="12"/>
      <c r="I52" s="12"/>
      <c r="J52" s="12"/>
      <c r="K52" s="12"/>
    </row>
    <row r="53" spans="2:11" x14ac:dyDescent="0.3">
      <c r="B53" s="12"/>
      <c r="C53" s="12"/>
      <c r="D53" s="12"/>
      <c r="E53" s="12"/>
      <c r="F53" s="12"/>
      <c r="G53" s="12"/>
      <c r="H53" s="12"/>
      <c r="I53" s="12"/>
      <c r="J53" s="12"/>
      <c r="K53" s="12"/>
    </row>
    <row r="54" spans="2:11" x14ac:dyDescent="0.3">
      <c r="B54" s="12"/>
      <c r="C54" s="12"/>
      <c r="D54" s="12"/>
      <c r="E54" s="12"/>
      <c r="F54" s="12"/>
      <c r="G54" s="12"/>
      <c r="H54" s="12"/>
      <c r="I54" s="12"/>
      <c r="J54" s="12"/>
      <c r="K54" s="12"/>
    </row>
    <row r="55" spans="2:11" x14ac:dyDescent="0.3">
      <c r="B55" s="12"/>
      <c r="C55" s="12"/>
      <c r="D55" s="12"/>
      <c r="E55" s="12"/>
      <c r="F55" s="12"/>
      <c r="G55" s="12"/>
      <c r="H55" s="12"/>
      <c r="I55" s="12"/>
      <c r="J55" s="12"/>
      <c r="K55" s="12"/>
    </row>
    <row r="56" spans="2:11" x14ac:dyDescent="0.3">
      <c r="B56" s="12"/>
      <c r="C56" s="12"/>
      <c r="D56" s="12"/>
      <c r="E56" s="12"/>
      <c r="F56" s="12"/>
      <c r="G56" s="12"/>
      <c r="H56" s="12"/>
      <c r="I56" s="12"/>
      <c r="J56" s="12"/>
      <c r="K56" s="12"/>
    </row>
    <row r="57" spans="2:11" x14ac:dyDescent="0.3">
      <c r="B57" s="12"/>
      <c r="C57" s="12"/>
      <c r="D57" s="12"/>
      <c r="E57" s="12"/>
      <c r="F57" s="12"/>
      <c r="G57" s="12"/>
      <c r="H57" s="12"/>
      <c r="I57" s="12"/>
      <c r="J57" s="12"/>
      <c r="K57" s="12"/>
    </row>
    <row r="58" spans="2:11" x14ac:dyDescent="0.3">
      <c r="B58" s="12"/>
      <c r="C58" s="12"/>
      <c r="D58" s="12"/>
      <c r="E58" s="12"/>
      <c r="F58" s="12"/>
      <c r="G58" s="12"/>
      <c r="H58" s="12"/>
      <c r="I58" s="12"/>
      <c r="J58" s="12"/>
      <c r="K58" s="12"/>
    </row>
    <row r="59" spans="2:11" x14ac:dyDescent="0.3">
      <c r="B59" s="12"/>
      <c r="C59" s="12"/>
      <c r="D59" s="12"/>
      <c r="E59" s="12"/>
      <c r="F59" s="12"/>
      <c r="G59" s="12"/>
      <c r="H59" s="12"/>
      <c r="I59" s="12"/>
      <c r="J59" s="12"/>
      <c r="K59" s="12"/>
    </row>
    <row r="60" spans="2:11" x14ac:dyDescent="0.3">
      <c r="B60" s="12"/>
      <c r="C60" s="12"/>
      <c r="D60" s="12"/>
      <c r="E60" s="12"/>
      <c r="F60" s="12"/>
      <c r="G60" s="12"/>
      <c r="H60" s="12"/>
      <c r="I60" s="12"/>
      <c r="J60" s="12"/>
      <c r="K60" s="12"/>
    </row>
    <row r="61" spans="2:11" x14ac:dyDescent="0.3">
      <c r="B61" s="12"/>
      <c r="C61" s="12"/>
      <c r="D61" s="12"/>
      <c r="E61" s="12"/>
      <c r="F61" s="12"/>
      <c r="G61" s="12"/>
      <c r="H61" s="12"/>
      <c r="I61" s="12"/>
      <c r="J61" s="12"/>
      <c r="K61" s="12"/>
    </row>
    <row r="62" spans="2:11" x14ac:dyDescent="0.3">
      <c r="B62" s="12"/>
      <c r="C62" s="12"/>
      <c r="D62" s="12"/>
      <c r="E62" s="12"/>
      <c r="F62" s="12"/>
      <c r="G62" s="12"/>
      <c r="H62" s="12"/>
      <c r="I62" s="12"/>
      <c r="J62" s="12"/>
      <c r="K62" s="12"/>
    </row>
    <row r="63" spans="2:11" x14ac:dyDescent="0.3">
      <c r="B63" s="12"/>
      <c r="C63" s="12"/>
      <c r="D63" s="12"/>
      <c r="E63" s="12"/>
      <c r="F63" s="12"/>
      <c r="G63" s="12"/>
      <c r="H63" s="12"/>
      <c r="I63" s="12"/>
      <c r="J63" s="12"/>
      <c r="K63" s="12"/>
    </row>
    <row r="64" spans="2:11" x14ac:dyDescent="0.3">
      <c r="B64" s="12"/>
      <c r="C64" s="12"/>
      <c r="D64" s="12"/>
      <c r="E64" s="12"/>
      <c r="F64" s="12"/>
      <c r="G64" s="12"/>
      <c r="H64" s="12"/>
      <c r="I64" s="12"/>
      <c r="J64" s="12"/>
      <c r="K64" s="12"/>
    </row>
    <row r="65" spans="2:11" x14ac:dyDescent="0.3">
      <c r="B65" s="12"/>
      <c r="C65" s="12"/>
      <c r="D65" s="12"/>
      <c r="E65" s="12"/>
      <c r="F65" s="12"/>
      <c r="G65" s="12"/>
      <c r="H65" s="12"/>
      <c r="I65" s="12"/>
      <c r="J65" s="12"/>
      <c r="K65" s="12"/>
    </row>
    <row r="66" spans="2:11" x14ac:dyDescent="0.3">
      <c r="B66" s="12"/>
      <c r="C66" s="12"/>
      <c r="D66" s="12"/>
      <c r="E66" s="12"/>
      <c r="F66" s="12"/>
      <c r="G66" s="12"/>
      <c r="H66" s="12"/>
      <c r="I66" s="12"/>
      <c r="J66" s="12"/>
      <c r="K66" s="12"/>
    </row>
    <row r="67" spans="2:11" x14ac:dyDescent="0.3">
      <c r="B67" s="12"/>
      <c r="C67" s="12"/>
      <c r="D67" s="12"/>
      <c r="E67" s="12"/>
      <c r="F67" s="12"/>
      <c r="G67" s="12"/>
      <c r="H67" s="12"/>
      <c r="I67" s="12"/>
      <c r="J67" s="12"/>
      <c r="K67" s="12"/>
    </row>
    <row r="68" spans="2:11" x14ac:dyDescent="0.3">
      <c r="B68" s="12"/>
      <c r="C68" s="12"/>
      <c r="D68" s="12"/>
      <c r="E68" s="12"/>
      <c r="F68" s="12"/>
      <c r="G68" s="12"/>
      <c r="H68" s="12"/>
      <c r="I68" s="12"/>
      <c r="J68" s="12"/>
      <c r="K68" s="12"/>
    </row>
    <row r="69" spans="2:11" x14ac:dyDescent="0.3">
      <c r="B69" s="12"/>
      <c r="C69" s="12"/>
      <c r="D69" s="12"/>
      <c r="E69" s="12"/>
      <c r="F69" s="12"/>
      <c r="G69" s="12"/>
      <c r="H69" s="12"/>
      <c r="I69" s="12"/>
      <c r="J69" s="12"/>
      <c r="K69" s="12"/>
    </row>
    <row r="70" spans="2:11" x14ac:dyDescent="0.3">
      <c r="B70" s="12"/>
      <c r="C70" s="12"/>
      <c r="D70" s="12"/>
      <c r="E70" s="12"/>
      <c r="F70" s="12"/>
      <c r="G70" s="12"/>
      <c r="H70" s="12"/>
      <c r="I70" s="12"/>
      <c r="J70" s="12"/>
      <c r="K70" s="12"/>
    </row>
    <row r="71" spans="2:11" x14ac:dyDescent="0.3">
      <c r="B71" s="12"/>
      <c r="C71" s="12"/>
      <c r="D71" s="12"/>
      <c r="E71" s="12"/>
      <c r="F71" s="12"/>
      <c r="G71" s="12"/>
      <c r="H71" s="12"/>
      <c r="I71" s="12"/>
      <c r="J71" s="12"/>
      <c r="K71" s="12"/>
    </row>
    <row r="72" spans="2:11" x14ac:dyDescent="0.3">
      <c r="B72" s="12"/>
      <c r="C72" s="12"/>
      <c r="D72" s="12"/>
      <c r="E72" s="12"/>
      <c r="F72" s="12"/>
      <c r="G72" s="12"/>
      <c r="H72" s="12"/>
      <c r="I72" s="12"/>
      <c r="J72" s="12"/>
      <c r="K72" s="12"/>
    </row>
    <row r="73" spans="2:11" x14ac:dyDescent="0.3">
      <c r="B73" s="12"/>
      <c r="C73" s="12"/>
      <c r="D73" s="12"/>
      <c r="E73" s="12"/>
      <c r="F73" s="12"/>
      <c r="G73" s="12"/>
      <c r="H73" s="12"/>
      <c r="I73" s="12"/>
      <c r="J73" s="12"/>
      <c r="K73" s="12"/>
    </row>
    <row r="74" spans="2:11" x14ac:dyDescent="0.3">
      <c r="B74" s="12"/>
      <c r="C74" s="12"/>
      <c r="D74" s="12"/>
      <c r="E74" s="12"/>
      <c r="F74" s="12"/>
      <c r="G74" s="12"/>
      <c r="H74" s="12"/>
      <c r="I74" s="12"/>
      <c r="J74" s="12"/>
      <c r="K74" s="12"/>
    </row>
    <row r="75" spans="2:11" x14ac:dyDescent="0.3">
      <c r="B75" s="12"/>
      <c r="C75" s="12"/>
      <c r="D75" s="12"/>
      <c r="E75" s="12"/>
      <c r="F75" s="12"/>
      <c r="G75" s="12"/>
      <c r="H75" s="12"/>
      <c r="I75" s="12"/>
      <c r="J75" s="12"/>
      <c r="K75" s="12"/>
    </row>
    <row r="76" spans="2:11" x14ac:dyDescent="0.3">
      <c r="B76" s="12"/>
      <c r="C76" s="12"/>
      <c r="D76" s="12"/>
      <c r="E76" s="12"/>
      <c r="F76" s="12"/>
      <c r="G76" s="12"/>
      <c r="H76" s="12"/>
      <c r="I76" s="12"/>
      <c r="J76" s="12"/>
      <c r="K76" s="12"/>
    </row>
    <row r="77" spans="2:11" x14ac:dyDescent="0.3">
      <c r="B77" s="12"/>
      <c r="C77" s="12"/>
      <c r="D77" s="12"/>
      <c r="E77" s="12"/>
      <c r="F77" s="12"/>
      <c r="G77" s="12"/>
      <c r="H77" s="12"/>
      <c r="I77" s="12"/>
      <c r="J77" s="12"/>
      <c r="K77" s="12"/>
    </row>
    <row r="78" spans="2:11" x14ac:dyDescent="0.3">
      <c r="B78" s="12"/>
      <c r="C78" s="12"/>
      <c r="D78" s="12"/>
      <c r="E78" s="12"/>
      <c r="F78" s="12"/>
      <c r="G78" s="12"/>
      <c r="H78" s="12"/>
      <c r="I78" s="12"/>
      <c r="J78" s="12"/>
      <c r="K78" s="12"/>
    </row>
    <row r="79" spans="2:11" x14ac:dyDescent="0.3">
      <c r="B79" s="12"/>
      <c r="C79" s="12"/>
      <c r="D79" s="12"/>
      <c r="E79" s="12"/>
      <c r="F79" s="12"/>
      <c r="G79" s="12"/>
      <c r="H79" s="12"/>
      <c r="I79" s="12"/>
      <c r="J79" s="12"/>
      <c r="K79" s="12"/>
    </row>
    <row r="80" spans="2:11" x14ac:dyDescent="0.3">
      <c r="B80" s="12"/>
      <c r="C80" s="12"/>
      <c r="D80" s="12"/>
      <c r="E80" s="12"/>
      <c r="F80" s="12"/>
      <c r="G80" s="12"/>
      <c r="H80" s="12"/>
      <c r="I80" s="12"/>
      <c r="J80" s="12"/>
      <c r="K80" s="12"/>
    </row>
    <row r="81" spans="2:11" x14ac:dyDescent="0.3">
      <c r="B81" s="12"/>
      <c r="C81" s="12"/>
      <c r="D81" s="12"/>
      <c r="E81" s="12"/>
      <c r="F81" s="12"/>
      <c r="G81" s="12"/>
      <c r="H81" s="12"/>
      <c r="I81" s="12"/>
      <c r="J81" s="12"/>
      <c r="K81" s="12"/>
    </row>
    <row r="82" spans="2:11" x14ac:dyDescent="0.3">
      <c r="B82" s="12"/>
      <c r="C82" s="12"/>
      <c r="D82" s="12"/>
      <c r="E82" s="12"/>
      <c r="F82" s="12"/>
      <c r="G82" s="12"/>
      <c r="H82" s="12"/>
      <c r="I82" s="12"/>
      <c r="J82" s="12"/>
      <c r="K82" s="12"/>
    </row>
    <row r="83" spans="2:11" x14ac:dyDescent="0.3">
      <c r="B83" s="12"/>
      <c r="C83" s="12"/>
      <c r="D83" s="12"/>
      <c r="E83" s="12"/>
      <c r="F83" s="12"/>
      <c r="G83" s="12"/>
      <c r="H83" s="12"/>
      <c r="I83" s="12"/>
      <c r="J83" s="12"/>
      <c r="K83" s="12"/>
    </row>
    <row r="84" spans="2:11" x14ac:dyDescent="0.3">
      <c r="B84" s="12"/>
      <c r="C84" s="12"/>
      <c r="D84" s="12"/>
      <c r="E84" s="12"/>
      <c r="F84" s="12"/>
      <c r="G84" s="12"/>
      <c r="H84" s="12"/>
      <c r="I84" s="12"/>
      <c r="J84" s="12"/>
      <c r="K84" s="12"/>
    </row>
    <row r="85" spans="2:11" x14ac:dyDescent="0.3">
      <c r="B85" s="12"/>
      <c r="C85" s="12"/>
      <c r="D85" s="12"/>
      <c r="E85" s="12"/>
      <c r="F85" s="12"/>
      <c r="G85" s="12"/>
      <c r="H85" s="12"/>
      <c r="I85" s="12"/>
      <c r="J85" s="12"/>
      <c r="K85" s="12"/>
    </row>
    <row r="86" spans="2:11" x14ac:dyDescent="0.3">
      <c r="B86" s="12"/>
      <c r="C86" s="12"/>
      <c r="D86" s="12"/>
      <c r="E86" s="12"/>
      <c r="F86" s="12"/>
      <c r="G86" s="12"/>
      <c r="H86" s="12"/>
      <c r="I86" s="12"/>
      <c r="J86" s="12"/>
      <c r="K86" s="12"/>
    </row>
    <row r="87" spans="2:11" x14ac:dyDescent="0.3">
      <c r="B87" s="12"/>
      <c r="C87" s="12"/>
      <c r="D87" s="12"/>
      <c r="E87" s="12"/>
      <c r="F87" s="12"/>
      <c r="G87" s="12"/>
      <c r="H87" s="12"/>
      <c r="I87" s="12"/>
      <c r="J87" s="12"/>
      <c r="K87" s="12"/>
    </row>
    <row r="88" spans="2:11" x14ac:dyDescent="0.3">
      <c r="B88" s="12"/>
      <c r="C88" s="12"/>
      <c r="D88" s="12"/>
      <c r="E88" s="12"/>
      <c r="F88" s="12"/>
      <c r="G88" s="12"/>
      <c r="H88" s="12"/>
      <c r="I88" s="12"/>
      <c r="J88" s="12"/>
      <c r="K88" s="12"/>
    </row>
    <row r="89" spans="2:11" x14ac:dyDescent="0.3">
      <c r="B89" s="12"/>
      <c r="C89" s="12"/>
      <c r="D89" s="12"/>
      <c r="E89" s="12"/>
      <c r="F89" s="12"/>
      <c r="G89" s="12"/>
      <c r="H89" s="12"/>
      <c r="I89" s="12"/>
      <c r="J89" s="12"/>
      <c r="K89" s="12"/>
    </row>
    <row r="90" spans="2:11" x14ac:dyDescent="0.3">
      <c r="B90" s="12"/>
      <c r="C90" s="12"/>
      <c r="D90" s="12"/>
      <c r="E90" s="12"/>
      <c r="F90" s="12"/>
      <c r="G90" s="12"/>
      <c r="H90" s="12"/>
      <c r="I90" s="12"/>
      <c r="J90" s="12"/>
      <c r="K90" s="12"/>
    </row>
    <row r="91" spans="2:11" x14ac:dyDescent="0.3">
      <c r="B91" s="12"/>
      <c r="C91" s="12"/>
      <c r="D91" s="12"/>
      <c r="E91" s="12"/>
      <c r="F91" s="12"/>
      <c r="G91" s="12"/>
      <c r="H91" s="12"/>
      <c r="I91" s="12"/>
      <c r="J91" s="12"/>
      <c r="K91" s="12"/>
    </row>
    <row r="92" spans="2:11" x14ac:dyDescent="0.3">
      <c r="B92" s="12"/>
      <c r="C92" s="12"/>
      <c r="D92" s="12"/>
      <c r="E92" s="12"/>
      <c r="F92" s="12"/>
      <c r="G92" s="12"/>
      <c r="H92" s="12"/>
      <c r="I92" s="12"/>
      <c r="J92" s="12"/>
      <c r="K92" s="12"/>
    </row>
    <row r="93" spans="2:11" x14ac:dyDescent="0.3">
      <c r="B93" s="12"/>
      <c r="C93" s="12"/>
      <c r="D93" s="12"/>
      <c r="E93" s="12"/>
      <c r="F93" s="12"/>
      <c r="G93" s="12"/>
      <c r="H93" s="12"/>
      <c r="I93" s="12"/>
      <c r="J93" s="12"/>
      <c r="K93" s="12"/>
    </row>
    <row r="94" spans="2:11" x14ac:dyDescent="0.3">
      <c r="B94" s="12"/>
      <c r="C94" s="12"/>
      <c r="D94" s="12"/>
      <c r="E94" s="12"/>
      <c r="F94" s="12"/>
      <c r="G94" s="12"/>
      <c r="H94" s="12"/>
      <c r="I94" s="12"/>
      <c r="J94" s="12"/>
      <c r="K94" s="12"/>
    </row>
    <row r="95" spans="2:11" x14ac:dyDescent="0.3">
      <c r="B95" s="12"/>
      <c r="C95" s="12"/>
      <c r="D95" s="12"/>
      <c r="E95" s="12"/>
      <c r="F95" s="12"/>
      <c r="G95" s="12"/>
      <c r="H95" s="12"/>
      <c r="I95" s="12"/>
      <c r="J95" s="12"/>
      <c r="K95" s="12"/>
    </row>
    <row r="96" spans="2:11" x14ac:dyDescent="0.3">
      <c r="B96" s="12"/>
      <c r="C96" s="12"/>
      <c r="D96" s="12"/>
      <c r="E96" s="12"/>
      <c r="F96" s="12"/>
      <c r="G96" s="12"/>
      <c r="H96" s="12"/>
      <c r="I96" s="12"/>
      <c r="J96" s="12"/>
      <c r="K96" s="12"/>
    </row>
    <row r="97" spans="2:11" x14ac:dyDescent="0.3">
      <c r="B97" s="12"/>
      <c r="C97" s="12"/>
      <c r="D97" s="12"/>
      <c r="E97" s="12"/>
      <c r="F97" s="12"/>
      <c r="G97" s="12"/>
      <c r="H97" s="12"/>
      <c r="I97" s="12"/>
      <c r="J97" s="12"/>
      <c r="K97" s="12"/>
    </row>
    <row r="98" spans="2:11" x14ac:dyDescent="0.3">
      <c r="B98" s="12"/>
      <c r="C98" s="12"/>
      <c r="D98" s="12"/>
      <c r="E98" s="12"/>
      <c r="F98" s="12"/>
      <c r="G98" s="12"/>
      <c r="H98" s="12"/>
      <c r="I98" s="12"/>
      <c r="J98" s="12"/>
      <c r="K98" s="12"/>
    </row>
    <row r="99" spans="2:11" x14ac:dyDescent="0.3">
      <c r="B99" s="12"/>
      <c r="C99" s="12"/>
      <c r="D99" s="12"/>
      <c r="E99" s="12"/>
      <c r="F99" s="12"/>
      <c r="G99" s="12"/>
      <c r="H99" s="12"/>
      <c r="I99" s="12"/>
      <c r="J99" s="12"/>
      <c r="K99" s="12"/>
    </row>
    <row r="100" spans="2:11" x14ac:dyDescent="0.3">
      <c r="B100" s="12"/>
      <c r="C100" s="12"/>
      <c r="D100" s="12"/>
      <c r="E100" s="12"/>
      <c r="F100" s="12"/>
      <c r="G100" s="12"/>
      <c r="H100" s="12"/>
      <c r="I100" s="12"/>
      <c r="J100" s="12"/>
      <c r="K100" s="12"/>
    </row>
    <row r="101" spans="2:11" x14ac:dyDescent="0.3">
      <c r="B101" s="12"/>
      <c r="C101" s="12"/>
      <c r="D101" s="12"/>
      <c r="E101" s="12"/>
      <c r="F101" s="12"/>
      <c r="G101" s="12"/>
      <c r="H101" s="12"/>
      <c r="I101" s="12"/>
      <c r="J101" s="12"/>
      <c r="K101" s="12"/>
    </row>
    <row r="102" spans="2:11" x14ac:dyDescent="0.3">
      <c r="B102" s="12"/>
      <c r="C102" s="12"/>
      <c r="D102" s="12"/>
      <c r="E102" s="12"/>
      <c r="F102" s="12"/>
      <c r="G102" s="12"/>
      <c r="H102" s="12"/>
      <c r="I102" s="12"/>
      <c r="J102" s="12"/>
      <c r="K102" s="12"/>
    </row>
    <row r="103" spans="2:11" x14ac:dyDescent="0.3">
      <c r="B103" s="12"/>
      <c r="C103" s="12"/>
      <c r="D103" s="12"/>
      <c r="E103" s="12"/>
      <c r="F103" s="12"/>
      <c r="G103" s="12"/>
      <c r="H103" s="12"/>
      <c r="I103" s="12"/>
      <c r="J103" s="12"/>
      <c r="K103" s="12"/>
    </row>
    <row r="104" spans="2:11" x14ac:dyDescent="0.3">
      <c r="B104" s="12"/>
      <c r="C104" s="12"/>
      <c r="D104" s="12"/>
      <c r="E104" s="12"/>
      <c r="F104" s="12"/>
      <c r="G104" s="12"/>
      <c r="H104" s="12"/>
      <c r="I104" s="12"/>
      <c r="J104" s="12"/>
      <c r="K104" s="12"/>
    </row>
    <row r="105" spans="2:11" x14ac:dyDescent="0.3">
      <c r="B105" s="12"/>
      <c r="C105" s="12"/>
      <c r="D105" s="12"/>
      <c r="E105" s="12"/>
      <c r="F105" s="12"/>
      <c r="G105" s="12"/>
      <c r="H105" s="12"/>
      <c r="I105" s="12"/>
      <c r="J105" s="12"/>
      <c r="K105" s="12"/>
    </row>
    <row r="106" spans="2:11" x14ac:dyDescent="0.3">
      <c r="B106" s="12"/>
      <c r="C106" s="12"/>
      <c r="D106" s="12"/>
      <c r="E106" s="12"/>
      <c r="F106" s="12"/>
      <c r="G106" s="12"/>
      <c r="H106" s="12"/>
      <c r="I106" s="12"/>
      <c r="J106" s="12"/>
      <c r="K106" s="12"/>
    </row>
    <row r="107" spans="2:11" x14ac:dyDescent="0.3">
      <c r="B107" s="12"/>
      <c r="C107" s="12"/>
      <c r="D107" s="12"/>
      <c r="E107" s="12"/>
      <c r="F107" s="12"/>
      <c r="G107" s="12"/>
      <c r="H107" s="12"/>
      <c r="I107" s="12"/>
      <c r="J107" s="12"/>
      <c r="K107" s="12"/>
    </row>
    <row r="108" spans="2:11" x14ac:dyDescent="0.3">
      <c r="B108" s="12"/>
      <c r="C108" s="12"/>
      <c r="D108" s="12"/>
      <c r="E108" s="12"/>
      <c r="F108" s="12"/>
      <c r="G108" s="12"/>
      <c r="H108" s="12"/>
      <c r="I108" s="12"/>
      <c r="J108" s="12"/>
      <c r="K108" s="12"/>
    </row>
  </sheetData>
  <sheetProtection formatCells="0" formatColumns="0" formatRows="0" insertColumns="0" insertRows="0" insertHyperlinks="0" deleteColumns="0" deleteRows="0" selectLockedCells="1" sort="0" autoFilter="0" pivotTables="0"/>
  <mergeCells count="14">
    <mergeCell ref="B1:I1"/>
    <mergeCell ref="G7:G8"/>
    <mergeCell ref="G16:H16"/>
    <mergeCell ref="B6:B7"/>
    <mergeCell ref="C6:C7"/>
    <mergeCell ref="B13:I13"/>
    <mergeCell ref="B2:I2"/>
    <mergeCell ref="D6:D7"/>
    <mergeCell ref="E6:E7"/>
    <mergeCell ref="F6:F7"/>
    <mergeCell ref="I6:I7"/>
    <mergeCell ref="H6:H7"/>
    <mergeCell ref="B3:I3"/>
    <mergeCell ref="B4:I4"/>
  </mergeCells>
  <phoneticPr fontId="0" type="noConversion"/>
  <conditionalFormatting sqref="F16:G16">
    <cfRule type="cellIs" dxfId="289" priority="144" stopIfTrue="1" operator="equal">
      <formula>"High"</formula>
    </cfRule>
    <cfRule type="cellIs" dxfId="288" priority="146" operator="equal">
      <formula>"Low"</formula>
    </cfRule>
    <cfRule type="cellIs" dxfId="287" priority="145" stopIfTrue="1" operator="equal">
      <formula>"High"</formula>
    </cfRule>
    <cfRule type="cellIs" dxfId="286" priority="138" stopIfTrue="1" operator="equal">
      <formula>"Medium"</formula>
    </cfRule>
    <cfRule type="cellIs" dxfId="285" priority="139" stopIfTrue="1" operator="equal">
      <formula>"Low"</formula>
    </cfRule>
    <cfRule type="cellIs" dxfId="284" priority="140" stopIfTrue="1" operator="equal">
      <formula>"High"</formula>
    </cfRule>
    <cfRule type="cellIs" dxfId="283" priority="141" stopIfTrue="1" operator="equal">
      <formula>"Low"</formula>
    </cfRule>
    <cfRule type="cellIs" dxfId="282" priority="142" stopIfTrue="1" operator="equal">
      <formula>"High"</formula>
    </cfRule>
    <cfRule type="cellIs" dxfId="281" priority="143" stopIfTrue="1" operator="equal">
      <formula>"Low"</formula>
    </cfRule>
  </conditionalFormatting>
  <conditionalFormatting sqref="H8">
    <cfRule type="cellIs" dxfId="280" priority="63" stopIfTrue="1" operator="equal">
      <formula>"High"</formula>
    </cfRule>
    <cfRule type="cellIs" dxfId="279" priority="62" stopIfTrue="1" operator="equal">
      <formula>"High"</formula>
    </cfRule>
    <cfRule type="cellIs" dxfId="278" priority="61" stopIfTrue="1" operator="equal">
      <formula>"Low"</formula>
    </cfRule>
    <cfRule type="cellIs" dxfId="277" priority="60" stopIfTrue="1" operator="equal">
      <formula>"High"</formula>
    </cfRule>
    <cfRule type="cellIs" dxfId="276" priority="59" stopIfTrue="1" operator="equal">
      <formula>"Low"</formula>
    </cfRule>
    <cfRule type="cellIs" dxfId="275" priority="58" stopIfTrue="1" operator="equal">
      <formula>"High"</formula>
    </cfRule>
    <cfRule type="cellIs" dxfId="274" priority="56" stopIfTrue="1" operator="equal">
      <formula>"Medium"</formula>
    </cfRule>
    <cfRule type="cellIs" dxfId="273" priority="55" operator="equal">
      <formula>"L"</formula>
    </cfRule>
    <cfRule type="cellIs" dxfId="272" priority="54" stopIfTrue="1" operator="equal">
      <formula>"H"</formula>
    </cfRule>
    <cfRule type="cellIs" dxfId="271" priority="57" stopIfTrue="1" operator="equal">
      <formula>"Low"</formula>
    </cfRule>
    <cfRule type="cellIs" dxfId="270" priority="53" stopIfTrue="1" operator="equal">
      <formula>"H"</formula>
    </cfRule>
    <cfRule type="cellIs" dxfId="269" priority="52" stopIfTrue="1" operator="equal">
      <formula>"L"</formula>
    </cfRule>
    <cfRule type="cellIs" dxfId="268" priority="51" stopIfTrue="1" operator="equal">
      <formula>"H"</formula>
    </cfRule>
    <cfRule type="cellIs" dxfId="267" priority="50" stopIfTrue="1" operator="equal">
      <formula>"L"</formula>
    </cfRule>
    <cfRule type="cellIs" dxfId="266" priority="49" stopIfTrue="1" operator="equal">
      <formula>"M"</formula>
    </cfRule>
    <cfRule type="cellIs" dxfId="265" priority="64" operator="equal">
      <formula>"Low"</formula>
    </cfRule>
  </conditionalFormatting>
  <conditionalFormatting sqref="H9">
    <cfRule type="cellIs" dxfId="264" priority="43" stopIfTrue="1" operator="equal">
      <formula>"Low"</formula>
    </cfRule>
    <cfRule type="cellIs" dxfId="263" priority="44" stopIfTrue="1" operator="equal">
      <formula>"High"</formula>
    </cfRule>
    <cfRule type="cellIs" dxfId="262" priority="45" stopIfTrue="1" operator="equal">
      <formula>"Low"</formula>
    </cfRule>
    <cfRule type="cellIs" dxfId="261" priority="46" stopIfTrue="1" operator="equal">
      <formula>"High"</formula>
    </cfRule>
    <cfRule type="cellIs" dxfId="260" priority="34" stopIfTrue="1" operator="equal">
      <formula>"L"</formula>
    </cfRule>
    <cfRule type="cellIs" dxfId="259" priority="35" stopIfTrue="1" operator="equal">
      <formula>"H"</formula>
    </cfRule>
    <cfRule type="cellIs" dxfId="258" priority="47" stopIfTrue="1" operator="equal">
      <formula>"High"</formula>
    </cfRule>
    <cfRule type="cellIs" dxfId="257" priority="36" stopIfTrue="1" operator="equal">
      <formula>"L"</formula>
    </cfRule>
    <cfRule type="cellIs" dxfId="256" priority="38" stopIfTrue="1" operator="equal">
      <formula>"H"</formula>
    </cfRule>
    <cfRule type="cellIs" dxfId="255" priority="37" stopIfTrue="1" operator="equal">
      <formula>"H"</formula>
    </cfRule>
    <cfRule type="cellIs" dxfId="254" priority="39" operator="equal">
      <formula>"L"</formula>
    </cfRule>
    <cfRule type="cellIs" dxfId="253" priority="40" stopIfTrue="1" operator="equal">
      <formula>"Medium"</formula>
    </cfRule>
    <cfRule type="cellIs" dxfId="252" priority="41" stopIfTrue="1" operator="equal">
      <formula>"Low"</formula>
    </cfRule>
    <cfRule type="cellIs" dxfId="251" priority="42" stopIfTrue="1" operator="equal">
      <formula>"High"</formula>
    </cfRule>
    <cfRule type="cellIs" dxfId="250" priority="48" operator="equal">
      <formula>"Low"</formula>
    </cfRule>
  </conditionalFormatting>
  <conditionalFormatting sqref="H9:H11">
    <cfRule type="cellIs" dxfId="249" priority="1" stopIfTrue="1" operator="equal">
      <formula>"M"</formula>
    </cfRule>
  </conditionalFormatting>
  <conditionalFormatting sqref="H10">
    <cfRule type="cellIs" dxfId="248" priority="32" operator="equal">
      <formula>"Low"</formula>
    </cfRule>
    <cfRule type="cellIs" dxfId="247" priority="24" stopIfTrue="1" operator="equal">
      <formula>"Medium"</formula>
    </cfRule>
    <cfRule type="cellIs" dxfId="246" priority="20" stopIfTrue="1" operator="equal">
      <formula>"L"</formula>
    </cfRule>
    <cfRule type="cellIs" dxfId="245" priority="21" stopIfTrue="1" operator="equal">
      <formula>"H"</formula>
    </cfRule>
    <cfRule type="cellIs" dxfId="244" priority="22" stopIfTrue="1" operator="equal">
      <formula>"H"</formula>
    </cfRule>
    <cfRule type="cellIs" dxfId="243" priority="23" operator="equal">
      <formula>"L"</formula>
    </cfRule>
    <cfRule type="cellIs" dxfId="242" priority="25" stopIfTrue="1" operator="equal">
      <formula>"Low"</formula>
    </cfRule>
    <cfRule type="cellIs" dxfId="241" priority="26" stopIfTrue="1" operator="equal">
      <formula>"High"</formula>
    </cfRule>
    <cfRule type="cellIs" dxfId="240" priority="27" stopIfTrue="1" operator="equal">
      <formula>"Low"</formula>
    </cfRule>
    <cfRule type="cellIs" dxfId="239" priority="28" stopIfTrue="1" operator="equal">
      <formula>"High"</formula>
    </cfRule>
    <cfRule type="cellIs" dxfId="238" priority="29" stopIfTrue="1" operator="equal">
      <formula>"Low"</formula>
    </cfRule>
    <cfRule type="cellIs" dxfId="237" priority="30" stopIfTrue="1" operator="equal">
      <formula>"High"</formula>
    </cfRule>
    <cfRule type="cellIs" dxfId="236" priority="31" stopIfTrue="1" operator="equal">
      <formula>"High"</formula>
    </cfRule>
  </conditionalFormatting>
  <conditionalFormatting sqref="H10:H11">
    <cfRule type="cellIs" dxfId="235" priority="5" stopIfTrue="1" operator="equal">
      <formula>"H"</formula>
    </cfRule>
    <cfRule type="cellIs" dxfId="234" priority="4" stopIfTrue="1" operator="equal">
      <formula>"L"</formula>
    </cfRule>
  </conditionalFormatting>
  <conditionalFormatting sqref="H11">
    <cfRule type="cellIs" dxfId="233" priority="6" stopIfTrue="1" operator="equal">
      <formula>"H"</formula>
    </cfRule>
    <cfRule type="cellIs" dxfId="232" priority="3" stopIfTrue="1" operator="equal">
      <formula>"H"</formula>
    </cfRule>
    <cfRule type="cellIs" dxfId="231" priority="2" stopIfTrue="1" operator="equal">
      <formula>"L"</formula>
    </cfRule>
    <cfRule type="cellIs" dxfId="230" priority="16" operator="equal">
      <formula>"Low"</formula>
    </cfRule>
    <cfRule type="cellIs" dxfId="229" priority="15" stopIfTrue="1" operator="equal">
      <formula>"High"</formula>
    </cfRule>
    <cfRule type="cellIs" dxfId="228" priority="14" stopIfTrue="1" operator="equal">
      <formula>"High"</formula>
    </cfRule>
    <cfRule type="cellIs" dxfId="227" priority="13" stopIfTrue="1" operator="equal">
      <formula>"Low"</formula>
    </cfRule>
    <cfRule type="cellIs" dxfId="226" priority="12" stopIfTrue="1" operator="equal">
      <formula>"High"</formula>
    </cfRule>
    <cfRule type="cellIs" dxfId="225" priority="10" stopIfTrue="1" operator="equal">
      <formula>"High"</formula>
    </cfRule>
    <cfRule type="cellIs" dxfId="224" priority="9" stopIfTrue="1" operator="equal">
      <formula>"Low"</formula>
    </cfRule>
    <cfRule type="cellIs" dxfId="223" priority="8" stopIfTrue="1" operator="equal">
      <formula>"Medium"</formula>
    </cfRule>
    <cfRule type="cellIs" dxfId="222" priority="11" stopIfTrue="1" operator="equal">
      <formula>"Low"</formula>
    </cfRule>
    <cfRule type="cellIs" dxfId="221" priority="7" operator="equal">
      <formula>"L"</formula>
    </cfRule>
  </conditionalFormatting>
  <conditionalFormatting sqref="I8">
    <cfRule type="cellIs" dxfId="220" priority="117" stopIfTrue="1" operator="equal">
      <formula>"H"</formula>
    </cfRule>
    <cfRule type="cellIs" dxfId="219" priority="116" stopIfTrue="1" operator="equal">
      <formula>"L"</formula>
    </cfRule>
    <cfRule type="cellIs" dxfId="218" priority="118" stopIfTrue="1" operator="equal">
      <formula>"H"</formula>
    </cfRule>
    <cfRule type="cellIs" dxfId="217" priority="119" operator="equal">
      <formula>"L"</formula>
    </cfRule>
    <cfRule type="cellIs" dxfId="216" priority="120" stopIfTrue="1" operator="equal">
      <formula>"Medium"</formula>
    </cfRule>
    <cfRule type="cellIs" dxfId="215" priority="121" stopIfTrue="1" operator="equal">
      <formula>"Low"</formula>
    </cfRule>
    <cfRule type="cellIs" dxfId="214" priority="122" stopIfTrue="1" operator="equal">
      <formula>"High"</formula>
    </cfRule>
    <cfRule type="cellIs" dxfId="213" priority="123" stopIfTrue="1" operator="equal">
      <formula>"Low"</formula>
    </cfRule>
    <cfRule type="cellIs" dxfId="212" priority="124" stopIfTrue="1" operator="equal">
      <formula>"High"</formula>
    </cfRule>
    <cfRule type="cellIs" dxfId="211" priority="125" stopIfTrue="1" operator="equal">
      <formula>"Low"</formula>
    </cfRule>
    <cfRule type="cellIs" dxfId="210" priority="126" stopIfTrue="1" operator="equal">
      <formula>"High"</formula>
    </cfRule>
    <cfRule type="cellIs" dxfId="209" priority="127" stopIfTrue="1" operator="equal">
      <formula>"High"</formula>
    </cfRule>
    <cfRule type="cellIs" dxfId="208" priority="128" operator="equal">
      <formula>"Low"</formula>
    </cfRule>
  </conditionalFormatting>
  <conditionalFormatting sqref="I8:I9">
    <cfRule type="cellIs" dxfId="207" priority="100" stopIfTrue="1" operator="equal">
      <formula>"L"</formula>
    </cfRule>
    <cfRule type="cellIs" dxfId="206" priority="101" stopIfTrue="1" operator="equal">
      <formula>"H"</formula>
    </cfRule>
  </conditionalFormatting>
  <conditionalFormatting sqref="I8:I11">
    <cfRule type="cellIs" dxfId="205" priority="65" stopIfTrue="1" operator="equal">
      <formula>"M"</formula>
    </cfRule>
  </conditionalFormatting>
  <conditionalFormatting sqref="I9">
    <cfRule type="cellIs" dxfId="204" priority="109" stopIfTrue="1" operator="equal">
      <formula>"Low"</formula>
    </cfRule>
    <cfRule type="cellIs" dxfId="203" priority="110" stopIfTrue="1" operator="equal">
      <formula>"High"</formula>
    </cfRule>
    <cfRule type="cellIs" dxfId="202" priority="112" operator="equal">
      <formula>"Low"</formula>
    </cfRule>
    <cfRule type="cellIs" dxfId="201" priority="111" stopIfTrue="1" operator="equal">
      <formula>"High"</formula>
    </cfRule>
    <cfRule type="cellIs" dxfId="200" priority="102" stopIfTrue="1" operator="equal">
      <formula>"H"</formula>
    </cfRule>
    <cfRule type="cellIs" dxfId="199" priority="103" operator="equal">
      <formula>"L"</formula>
    </cfRule>
    <cfRule type="cellIs" dxfId="198" priority="104" stopIfTrue="1" operator="equal">
      <formula>"Medium"</formula>
    </cfRule>
    <cfRule type="cellIs" dxfId="197" priority="105" stopIfTrue="1" operator="equal">
      <formula>"Low"</formula>
    </cfRule>
    <cfRule type="cellIs" dxfId="196" priority="106" stopIfTrue="1" operator="equal">
      <formula>"High"</formula>
    </cfRule>
    <cfRule type="cellIs" dxfId="195" priority="107" stopIfTrue="1" operator="equal">
      <formula>"Low"</formula>
    </cfRule>
    <cfRule type="cellIs" dxfId="194" priority="108" stopIfTrue="1" operator="equal">
      <formula>"High"</formula>
    </cfRule>
  </conditionalFormatting>
  <conditionalFormatting sqref="I9:I10">
    <cfRule type="cellIs" dxfId="193" priority="84" stopIfTrue="1" operator="equal">
      <formula>"L"</formula>
    </cfRule>
    <cfRule type="cellIs" dxfId="192" priority="85" stopIfTrue="1" operator="equal">
      <formula>"H"</formula>
    </cfRule>
  </conditionalFormatting>
  <conditionalFormatting sqref="I10">
    <cfRule type="cellIs" dxfId="191" priority="95" stopIfTrue="1" operator="equal">
      <formula>"High"</formula>
    </cfRule>
    <cfRule type="cellIs" dxfId="190" priority="89" stopIfTrue="1" operator="equal">
      <formula>"Low"</formula>
    </cfRule>
    <cfRule type="cellIs" dxfId="189" priority="94" stopIfTrue="1" operator="equal">
      <formula>"High"</formula>
    </cfRule>
    <cfRule type="cellIs" dxfId="188" priority="91" stopIfTrue="1" operator="equal">
      <formula>"Low"</formula>
    </cfRule>
    <cfRule type="cellIs" dxfId="187" priority="92" stopIfTrue="1" operator="equal">
      <formula>"High"</formula>
    </cfRule>
    <cfRule type="cellIs" dxfId="186" priority="93" stopIfTrue="1" operator="equal">
      <formula>"Low"</formula>
    </cfRule>
    <cfRule type="cellIs" dxfId="185" priority="86" stopIfTrue="1" operator="equal">
      <formula>"H"</formula>
    </cfRule>
    <cfRule type="cellIs" dxfId="184" priority="87" operator="equal">
      <formula>"L"</formula>
    </cfRule>
    <cfRule type="cellIs" dxfId="183" priority="88" stopIfTrue="1" operator="equal">
      <formula>"Medium"</formula>
    </cfRule>
    <cfRule type="cellIs" dxfId="182" priority="90" stopIfTrue="1" operator="equal">
      <formula>"High"</formula>
    </cfRule>
    <cfRule type="cellIs" dxfId="181" priority="96" operator="equal">
      <formula>"Low"</formula>
    </cfRule>
  </conditionalFormatting>
  <conditionalFormatting sqref="I10:I11">
    <cfRule type="cellIs" dxfId="180" priority="68" stopIfTrue="1" operator="equal">
      <formula>"L"</formula>
    </cfRule>
    <cfRule type="cellIs" dxfId="179" priority="69" stopIfTrue="1" operator="equal">
      <formula>"H"</formula>
    </cfRule>
  </conditionalFormatting>
  <conditionalFormatting sqref="I11">
    <cfRule type="cellIs" dxfId="178" priority="67" stopIfTrue="1" operator="equal">
      <formula>"H"</formula>
    </cfRule>
    <cfRule type="cellIs" dxfId="177" priority="66" stopIfTrue="1" operator="equal">
      <formula>"L"</formula>
    </cfRule>
    <cfRule type="cellIs" dxfId="176" priority="71" operator="equal">
      <formula>"L"</formula>
    </cfRule>
    <cfRule type="cellIs" dxfId="175" priority="77" stopIfTrue="1" operator="equal">
      <formula>"Low"</formula>
    </cfRule>
    <cfRule type="cellIs" dxfId="174" priority="78" stopIfTrue="1" operator="equal">
      <formula>"High"</formula>
    </cfRule>
    <cfRule type="cellIs" dxfId="173" priority="79" stopIfTrue="1" operator="equal">
      <formula>"High"</formula>
    </cfRule>
    <cfRule type="cellIs" dxfId="172" priority="70" stopIfTrue="1" operator="equal">
      <formula>"H"</formula>
    </cfRule>
    <cfRule type="cellIs" dxfId="171" priority="80" operator="equal">
      <formula>"Low"</formula>
    </cfRule>
    <cfRule type="cellIs" dxfId="170" priority="72" stopIfTrue="1" operator="equal">
      <formula>"Medium"</formula>
    </cfRule>
    <cfRule type="cellIs" dxfId="169" priority="73" stopIfTrue="1" operator="equal">
      <formula>"Low"</formula>
    </cfRule>
    <cfRule type="cellIs" dxfId="168" priority="74" stopIfTrue="1" operator="equal">
      <formula>"High"</formula>
    </cfRule>
    <cfRule type="cellIs" dxfId="167" priority="75" stopIfTrue="1" operator="equal">
      <formula>"Low"</formula>
    </cfRule>
    <cfRule type="cellIs" dxfId="166" priority="76" stopIfTrue="1" operator="equal">
      <formula>"High"</formula>
    </cfRule>
  </conditionalFormatting>
  <conditionalFormatting sqref="I16">
    <cfRule type="cellIs" dxfId="165" priority="129" stopIfTrue="1" operator="equal">
      <formula>"Medium"</formula>
    </cfRule>
    <cfRule type="cellIs" dxfId="164" priority="131" stopIfTrue="1" operator="equal">
      <formula>"High"</formula>
    </cfRule>
    <cfRule type="cellIs" dxfId="163" priority="132" stopIfTrue="1" operator="equal">
      <formula>"Low"</formula>
    </cfRule>
    <cfRule type="cellIs" dxfId="162" priority="133" stopIfTrue="1" operator="equal">
      <formula>"High"</formula>
    </cfRule>
    <cfRule type="cellIs" dxfId="161" priority="134" stopIfTrue="1" operator="equal">
      <formula>"Low"</formula>
    </cfRule>
    <cfRule type="cellIs" dxfId="160" priority="135" stopIfTrue="1" operator="equal">
      <formula>"High"</formula>
    </cfRule>
    <cfRule type="cellIs" dxfId="159" priority="136" stopIfTrue="1" operator="equal">
      <formula>"High"</formula>
    </cfRule>
    <cfRule type="cellIs" dxfId="158" priority="137" operator="equal">
      <formula>"Low"</formula>
    </cfRule>
    <cfRule type="cellIs" dxfId="157" priority="130" stopIfTrue="1" operator="equal">
      <formula>"Low"</formula>
    </cfRule>
  </conditionalFormatting>
  <pageMargins left="0.75" right="0.37" top="0.45" bottom="0.32" header="0.5" footer="0.28000000000000003"/>
  <pageSetup paperSize="9" scale="72" orientation="landscape" horizontalDpi="4294967292" verticalDpi="0"/>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M93"/>
  <sheetViews>
    <sheetView topLeftCell="A12" workbookViewId="0">
      <selection activeCell="A20" sqref="A20:XFD20"/>
    </sheetView>
  </sheetViews>
  <sheetFormatPr defaultColWidth="8.88671875" defaultRowHeight="13.8" x14ac:dyDescent="0.3"/>
  <cols>
    <col min="1" max="1" width="0.109375" style="6" customWidth="1"/>
    <col min="2" max="2" width="7.5546875" style="6" customWidth="1"/>
    <col min="3" max="3" width="66.6640625" style="6" customWidth="1"/>
    <col min="4" max="4" width="10.44140625" style="6" customWidth="1"/>
    <col min="5" max="5" width="9.6640625" style="6" customWidth="1"/>
    <col min="6" max="6" width="10.88671875" style="6" customWidth="1"/>
    <col min="7" max="7" width="8" style="6" customWidth="1"/>
    <col min="8" max="11" width="7" style="6" hidden="1" customWidth="1"/>
    <col min="12" max="12" width="38.33203125" style="6" customWidth="1"/>
    <col min="13" max="13" width="60.6640625" style="1" customWidth="1"/>
    <col min="14" max="16384" width="8.88671875" style="2"/>
  </cols>
  <sheetData>
    <row r="1" spans="1:13" s="11" customFormat="1" ht="20.25" customHeight="1" x14ac:dyDescent="0.3">
      <c r="A1" s="488"/>
      <c r="B1" s="504" t="s">
        <v>177</v>
      </c>
      <c r="C1" s="505"/>
      <c r="D1" s="505"/>
      <c r="E1" s="505"/>
      <c r="F1" s="505"/>
      <c r="G1" s="505"/>
      <c r="H1" s="505"/>
      <c r="I1" s="505"/>
      <c r="J1" s="505"/>
      <c r="K1" s="505"/>
      <c r="L1" s="505"/>
      <c r="M1" s="505"/>
    </row>
    <row r="2" spans="1:13" s="11" customFormat="1" ht="49.5" customHeight="1" x14ac:dyDescent="0.3">
      <c r="A2" s="489"/>
      <c r="B2" s="504"/>
      <c r="C2" s="505"/>
      <c r="D2" s="505"/>
      <c r="E2" s="505"/>
      <c r="F2" s="505"/>
      <c r="G2" s="505"/>
      <c r="H2" s="505"/>
      <c r="I2" s="505"/>
      <c r="J2" s="505"/>
      <c r="K2" s="505"/>
      <c r="L2" s="505"/>
      <c r="M2" s="505"/>
    </row>
    <row r="3" spans="1:13" s="11" customFormat="1" ht="6" customHeight="1" x14ac:dyDescent="0.3">
      <c r="A3" s="489"/>
      <c r="B3" s="502"/>
      <c r="C3" s="503"/>
      <c r="D3" s="503"/>
      <c r="E3" s="503"/>
      <c r="F3" s="503"/>
      <c r="G3" s="503"/>
      <c r="H3" s="503"/>
      <c r="I3" s="503"/>
      <c r="J3" s="503"/>
      <c r="K3" s="503"/>
      <c r="L3" s="503"/>
      <c r="M3" s="503"/>
    </row>
    <row r="4" spans="1:13" s="11" customFormat="1" ht="28.5" customHeight="1" x14ac:dyDescent="0.3">
      <c r="A4" s="490"/>
      <c r="B4" s="274"/>
      <c r="C4" s="268" t="s">
        <v>216</v>
      </c>
      <c r="D4" s="495" t="s">
        <v>22</v>
      </c>
      <c r="E4" s="495" t="s">
        <v>25</v>
      </c>
      <c r="F4" s="495" t="s">
        <v>23</v>
      </c>
      <c r="G4" s="497" t="s">
        <v>120</v>
      </c>
      <c r="H4" s="499" t="s">
        <v>19</v>
      </c>
      <c r="I4" s="500" t="s">
        <v>20</v>
      </c>
      <c r="J4" s="493" t="s">
        <v>26</v>
      </c>
      <c r="K4" s="493" t="s">
        <v>27</v>
      </c>
      <c r="L4" s="491" t="s">
        <v>77</v>
      </c>
      <c r="M4" s="506" t="s">
        <v>33</v>
      </c>
    </row>
    <row r="5" spans="1:13" s="11" customFormat="1" ht="24" customHeight="1" x14ac:dyDescent="0.3">
      <c r="A5" s="275" t="s">
        <v>18</v>
      </c>
      <c r="B5" s="276" t="s">
        <v>59</v>
      </c>
      <c r="C5" s="277"/>
      <c r="D5" s="496"/>
      <c r="E5" s="496"/>
      <c r="F5" s="496"/>
      <c r="G5" s="498"/>
      <c r="H5" s="500"/>
      <c r="I5" s="501"/>
      <c r="J5" s="494"/>
      <c r="K5" s="494"/>
      <c r="L5" s="492"/>
      <c r="M5" s="507"/>
    </row>
    <row r="6" spans="1:13" ht="273.60000000000002" x14ac:dyDescent="0.3">
      <c r="A6" s="17">
        <v>1</v>
      </c>
      <c r="B6" s="48">
        <v>1.1000000000000001</v>
      </c>
      <c r="C6" s="234" t="s">
        <v>193</v>
      </c>
      <c r="D6" s="24"/>
      <c r="E6" s="24"/>
      <c r="F6" s="24"/>
      <c r="G6" s="24"/>
      <c r="H6" s="25" t="b">
        <f t="shared" ref="H6:H11" si="0">IF(A6=1,IF(D6="y",1,IF(D6="yes",1,IF(E6="y",0.5,IF(E6="yes",0.5)))))</f>
        <v>0</v>
      </c>
      <c r="I6" s="25" t="b">
        <f t="shared" ref="I6:I11" si="1">IF(A6=2,IF(D6="y",1,IF(D6="yes",1,IF(E6="y",0.5,IF(E6="yes",0.5)))))</f>
        <v>0</v>
      </c>
      <c r="J6" s="25" t="b">
        <f t="shared" ref="J6:J10" si="2">IF(A6=1,IF(G6="y",1,IF(G6="yes",1)))</f>
        <v>0</v>
      </c>
      <c r="K6" s="25" t="b">
        <f t="shared" ref="K6:K11" si="3">IF(A6=2,IF(G6="y",1,IF(G6="yes",1)))</f>
        <v>0</v>
      </c>
      <c r="L6" s="24" t="s">
        <v>125</v>
      </c>
      <c r="M6" s="278" t="s">
        <v>227</v>
      </c>
    </row>
    <row r="7" spans="1:13" ht="204" customHeight="1" x14ac:dyDescent="0.3">
      <c r="A7" s="17">
        <v>1</v>
      </c>
      <c r="B7" s="48">
        <v>1.2</v>
      </c>
      <c r="C7" s="234" t="s">
        <v>194</v>
      </c>
      <c r="D7" s="24"/>
      <c r="E7" s="24"/>
      <c r="F7" s="24"/>
      <c r="G7" s="24"/>
      <c r="H7" s="25" t="b">
        <f t="shared" si="0"/>
        <v>0</v>
      </c>
      <c r="I7" s="25" t="b">
        <f t="shared" si="1"/>
        <v>0</v>
      </c>
      <c r="J7" s="25" t="b">
        <f t="shared" si="2"/>
        <v>0</v>
      </c>
      <c r="K7" s="25" t="b">
        <f t="shared" si="3"/>
        <v>0</v>
      </c>
      <c r="L7" s="24"/>
      <c r="M7" s="278" t="s">
        <v>228</v>
      </c>
    </row>
    <row r="8" spans="1:13" ht="46.8" x14ac:dyDescent="0.3">
      <c r="A8" s="17">
        <v>1</v>
      </c>
      <c r="B8" s="48">
        <v>1.3</v>
      </c>
      <c r="C8" s="234" t="s">
        <v>178</v>
      </c>
      <c r="D8" s="24"/>
      <c r="E8" s="24"/>
      <c r="F8" s="24"/>
      <c r="G8" s="24"/>
      <c r="H8" s="25" t="b">
        <f t="shared" si="0"/>
        <v>0</v>
      </c>
      <c r="I8" s="25" t="b">
        <f t="shared" si="1"/>
        <v>0</v>
      </c>
      <c r="J8" s="25" t="b">
        <f t="shared" si="2"/>
        <v>0</v>
      </c>
      <c r="K8" s="25" t="b">
        <f t="shared" si="3"/>
        <v>0</v>
      </c>
      <c r="L8" s="24"/>
      <c r="M8" s="278" t="s">
        <v>132</v>
      </c>
    </row>
    <row r="9" spans="1:13" ht="115.2" x14ac:dyDescent="0.3">
      <c r="A9" s="17">
        <v>1</v>
      </c>
      <c r="B9" s="48">
        <v>1.4</v>
      </c>
      <c r="C9" s="234" t="s">
        <v>179</v>
      </c>
      <c r="D9" s="24"/>
      <c r="E9" s="24"/>
      <c r="F9" s="24"/>
      <c r="G9" s="24"/>
      <c r="H9" s="25" t="b">
        <f t="shared" si="0"/>
        <v>0</v>
      </c>
      <c r="I9" s="25" t="b">
        <f t="shared" si="1"/>
        <v>0</v>
      </c>
      <c r="J9" s="25" t="b">
        <f t="shared" si="2"/>
        <v>0</v>
      </c>
      <c r="K9" s="25" t="b">
        <f t="shared" si="3"/>
        <v>0</v>
      </c>
      <c r="L9" s="24"/>
      <c r="M9" s="278" t="s">
        <v>124</v>
      </c>
    </row>
    <row r="10" spans="1:13" ht="92.25" customHeight="1" x14ac:dyDescent="0.3">
      <c r="A10" s="17">
        <v>1</v>
      </c>
      <c r="B10" s="48">
        <v>1.5</v>
      </c>
      <c r="C10" s="235" t="s">
        <v>180</v>
      </c>
      <c r="D10" s="24"/>
      <c r="E10" s="24"/>
      <c r="F10" s="24"/>
      <c r="G10" s="24"/>
      <c r="H10" s="25" t="b">
        <f t="shared" si="0"/>
        <v>0</v>
      </c>
      <c r="I10" s="25" t="b">
        <f t="shared" si="1"/>
        <v>0</v>
      </c>
      <c r="J10" s="25" t="b">
        <f t="shared" si="2"/>
        <v>0</v>
      </c>
      <c r="K10" s="25" t="b">
        <f t="shared" si="3"/>
        <v>0</v>
      </c>
      <c r="L10" s="24"/>
      <c r="M10" s="278" t="s">
        <v>133</v>
      </c>
    </row>
    <row r="11" spans="1:13" ht="87.75" customHeight="1" thickBot="1" x14ac:dyDescent="0.35">
      <c r="A11" s="18">
        <v>2</v>
      </c>
      <c r="B11" s="49">
        <v>1.6</v>
      </c>
      <c r="C11" s="238" t="s">
        <v>181</v>
      </c>
      <c r="D11" s="24"/>
      <c r="E11" s="50"/>
      <c r="F11" s="50"/>
      <c r="G11" s="51"/>
      <c r="H11" s="25" t="b">
        <f t="shared" si="0"/>
        <v>0</v>
      </c>
      <c r="I11" s="78" t="b">
        <f t="shared" si="1"/>
        <v>0</v>
      </c>
      <c r="J11" s="78" t="b">
        <f>IF(A11=2,IF(G11="y",1,IF(G11="yes",1)))</f>
        <v>0</v>
      </c>
      <c r="K11" s="78" t="b">
        <f t="shared" si="3"/>
        <v>0</v>
      </c>
      <c r="L11" s="50"/>
      <c r="M11" s="279" t="s">
        <v>182</v>
      </c>
    </row>
    <row r="12" spans="1:13" ht="15.75" customHeight="1" x14ac:dyDescent="0.3">
      <c r="A12" s="19"/>
      <c r="B12" s="81"/>
      <c r="C12" s="232"/>
      <c r="D12" s="81"/>
      <c r="E12" s="81"/>
      <c r="F12" s="81"/>
      <c r="G12" s="81"/>
      <c r="H12" s="82">
        <f>SUM(H6:H11)</f>
        <v>0</v>
      </c>
      <c r="I12" s="82">
        <f>SUM(I6:I11)</f>
        <v>0</v>
      </c>
      <c r="J12" s="82">
        <f>SUM(J6:J11)</f>
        <v>0</v>
      </c>
      <c r="K12" s="82">
        <f>SUM(K6:K11)</f>
        <v>0</v>
      </c>
      <c r="L12" s="81"/>
      <c r="M12" s="83"/>
    </row>
    <row r="13" spans="1:13" s="1" customFormat="1" ht="16.2" thickBot="1" x14ac:dyDescent="0.35">
      <c r="A13" s="3"/>
      <c r="B13" s="84"/>
      <c r="C13" s="230"/>
      <c r="D13" s="84"/>
      <c r="E13" s="84"/>
      <c r="F13" s="84"/>
      <c r="G13" s="84"/>
      <c r="H13" s="84"/>
      <c r="I13" s="84"/>
      <c r="J13" s="84"/>
      <c r="K13" s="84"/>
      <c r="L13" s="84"/>
      <c r="M13" s="84"/>
    </row>
    <row r="14" spans="1:13" s="1" customFormat="1" ht="16.2" x14ac:dyDescent="0.3">
      <c r="A14" s="3"/>
      <c r="B14" s="84"/>
      <c r="C14" s="222" t="s">
        <v>30</v>
      </c>
      <c r="D14" s="53"/>
      <c r="E14" s="53"/>
      <c r="F14" s="54"/>
      <c r="G14" s="84"/>
      <c r="H14" s="84"/>
      <c r="I14" s="84"/>
      <c r="J14" s="84"/>
      <c r="K14" s="84"/>
      <c r="L14" s="84"/>
      <c r="M14" s="84"/>
    </row>
    <row r="15" spans="1:13" s="1" customFormat="1" ht="28.5" customHeight="1" x14ac:dyDescent="0.3">
      <c r="A15" s="3"/>
      <c r="B15" s="84"/>
      <c r="C15" s="223" t="s">
        <v>28</v>
      </c>
      <c r="D15" s="247">
        <v>1</v>
      </c>
      <c r="E15" s="248">
        <v>2</v>
      </c>
      <c r="F15" s="244" t="s">
        <v>63</v>
      </c>
      <c r="G15" s="85"/>
      <c r="H15" s="84"/>
      <c r="I15" s="84"/>
      <c r="J15" s="84"/>
      <c r="K15" s="84"/>
      <c r="L15" s="84"/>
      <c r="M15" s="84"/>
    </row>
    <row r="16" spans="1:13" s="1" customFormat="1" ht="28.5" hidden="1" customHeight="1" x14ac:dyDescent="0.3">
      <c r="A16" s="4"/>
      <c r="B16" s="86"/>
      <c r="C16" s="224" t="s">
        <v>29</v>
      </c>
      <c r="D16" s="248">
        <f>+H12</f>
        <v>0</v>
      </c>
      <c r="E16" s="248">
        <f>+I12</f>
        <v>0</v>
      </c>
      <c r="F16" s="244">
        <f>SUM(D16:E16)</f>
        <v>0</v>
      </c>
      <c r="G16" s="86"/>
      <c r="H16" s="84"/>
      <c r="I16" s="84"/>
      <c r="J16" s="84"/>
      <c r="K16" s="84"/>
      <c r="L16" s="84"/>
      <c r="M16" s="84"/>
    </row>
    <row r="17" spans="1:13" s="1" customFormat="1" ht="28.5" hidden="1" customHeight="1" x14ac:dyDescent="0.3">
      <c r="A17" s="4"/>
      <c r="B17" s="86"/>
      <c r="C17" s="224"/>
      <c r="D17" s="249"/>
      <c r="E17" s="249"/>
      <c r="F17" s="250"/>
      <c r="G17" s="86"/>
      <c r="H17" s="84"/>
      <c r="I17" s="84"/>
      <c r="J17" s="84"/>
      <c r="K17" s="84"/>
      <c r="L17" s="84"/>
      <c r="M17" s="84"/>
    </row>
    <row r="18" spans="1:13" s="1" customFormat="1" ht="28.5" hidden="1" customHeight="1" x14ac:dyDescent="0.3">
      <c r="A18" s="4"/>
      <c r="B18" s="86"/>
      <c r="C18" s="225" t="s">
        <v>31</v>
      </c>
      <c r="D18" s="249">
        <f>COUNTIF(A6:A11,"1")</f>
        <v>5</v>
      </c>
      <c r="E18" s="249">
        <f>COUNTIF(A6:A11,"2")</f>
        <v>1</v>
      </c>
      <c r="F18" s="250">
        <f>SUM(D18:E18)</f>
        <v>6</v>
      </c>
      <c r="G18" s="86"/>
      <c r="H18" s="84"/>
      <c r="I18" s="84"/>
      <c r="J18" s="84"/>
      <c r="K18" s="84"/>
      <c r="L18" s="84"/>
      <c r="M18" s="84"/>
    </row>
    <row r="19" spans="1:13" s="1" customFormat="1" ht="28.5" hidden="1" customHeight="1" x14ac:dyDescent="0.3">
      <c r="A19" s="4"/>
      <c r="B19" s="86"/>
      <c r="C19" s="225" t="s">
        <v>126</v>
      </c>
      <c r="D19" s="251">
        <f>+J12</f>
        <v>0</v>
      </c>
      <c r="E19" s="252">
        <f>+K12</f>
        <v>0</v>
      </c>
      <c r="F19" s="253">
        <f>SUM(D19:E19)</f>
        <v>0</v>
      </c>
      <c r="G19" s="86"/>
      <c r="H19" s="84"/>
      <c r="I19" s="84"/>
      <c r="J19" s="84"/>
      <c r="K19" s="84"/>
      <c r="L19" s="84"/>
      <c r="M19" s="84"/>
    </row>
    <row r="20" spans="1:13" s="1" customFormat="1" ht="28.5" hidden="1" customHeight="1" x14ac:dyDescent="0.3">
      <c r="A20" s="3"/>
      <c r="B20" s="84"/>
      <c r="C20" s="225" t="s">
        <v>127</v>
      </c>
      <c r="D20" s="248">
        <f>+D18-D19</f>
        <v>5</v>
      </c>
      <c r="E20" s="248">
        <f>+E18-E19</f>
        <v>1</v>
      </c>
      <c r="F20" s="244">
        <f>+F18-F19</f>
        <v>6</v>
      </c>
      <c r="G20" s="86"/>
      <c r="H20" s="84"/>
      <c r="I20" s="84"/>
      <c r="J20" s="84"/>
      <c r="K20" s="84"/>
      <c r="L20" s="84"/>
      <c r="M20" s="84"/>
    </row>
    <row r="21" spans="1:13" s="1" customFormat="1" ht="28.5" customHeight="1" x14ac:dyDescent="0.3">
      <c r="A21" s="3"/>
      <c r="B21" s="84"/>
      <c r="C21" s="225"/>
      <c r="D21" s="249"/>
      <c r="E21" s="249"/>
      <c r="F21" s="250"/>
      <c r="G21" s="86"/>
      <c r="H21" s="84"/>
      <c r="I21" s="84"/>
      <c r="J21" s="84"/>
      <c r="K21" s="84"/>
      <c r="L21" s="84"/>
      <c r="M21" s="84"/>
    </row>
    <row r="22" spans="1:13" s="1" customFormat="1" ht="27" customHeight="1" x14ac:dyDescent="0.3">
      <c r="A22" s="3"/>
      <c r="B22" s="84"/>
      <c r="C22" s="226" t="s">
        <v>217</v>
      </c>
      <c r="D22" s="254">
        <f>IF(D20=0,"N/A",D16/D20)</f>
        <v>0</v>
      </c>
      <c r="E22" s="254">
        <f>IF(E20=0,"N/A",E16/E20)</f>
        <v>0</v>
      </c>
      <c r="F22" s="255">
        <f>IF(F20=0,"N/A",+F16/F20)</f>
        <v>0</v>
      </c>
      <c r="G22" s="86"/>
      <c r="H22" s="84"/>
      <c r="I22" s="84"/>
      <c r="J22" s="84"/>
      <c r="K22" s="84"/>
      <c r="L22" s="84"/>
      <c r="M22" s="84"/>
    </row>
    <row r="23" spans="1:13" s="1" customFormat="1" ht="24.75" customHeight="1" thickBot="1" x14ac:dyDescent="0.35">
      <c r="A23" s="3"/>
      <c r="B23" s="84"/>
      <c r="C23" s="227"/>
      <c r="D23" s="249"/>
      <c r="E23" s="249"/>
      <c r="F23" s="255"/>
      <c r="G23" s="86"/>
      <c r="H23" s="84"/>
      <c r="I23" s="84"/>
      <c r="J23" s="84"/>
      <c r="K23" s="84"/>
      <c r="L23" s="84"/>
      <c r="M23" s="84"/>
    </row>
    <row r="24" spans="1:13" s="1" customFormat="1" ht="56.25" customHeight="1" thickBot="1" x14ac:dyDescent="0.35">
      <c r="A24" s="3"/>
      <c r="B24" s="84"/>
      <c r="C24" s="280" t="s">
        <v>69</v>
      </c>
      <c r="D24" s="256" t="str">
        <f>IF(AND(D22&gt;=0,D22&lt;66%),"High",IF(AND(D22&gt;65%,D22&lt;90%),"Medium",IF(D22&gt;89%,"Low")))</f>
        <v>High</v>
      </c>
      <c r="E24" s="257"/>
      <c r="F24" s="256" t="str">
        <f>IF(F20=0,"N/A",IF(AND(F22&gt;=0,F22&lt;33%),"High",IF(AND(F22&gt;32%,F22&lt;78%),"Medium",IF(F22&gt;77%,"Low"))))</f>
        <v>High</v>
      </c>
      <c r="G24" s="86"/>
      <c r="H24" s="84"/>
      <c r="I24" s="84"/>
      <c r="J24" s="84"/>
      <c r="K24" s="84"/>
      <c r="L24" s="84"/>
      <c r="M24" s="84"/>
    </row>
    <row r="25" spans="1:13" s="1" customFormat="1" ht="24.75" customHeight="1" x14ac:dyDescent="0.3">
      <c r="A25" s="3"/>
      <c r="B25" s="84"/>
      <c r="C25" s="239"/>
      <c r="D25" s="83"/>
      <c r="E25" s="83"/>
      <c r="F25" s="83"/>
      <c r="G25" s="84"/>
      <c r="H25" s="84"/>
      <c r="I25" s="84"/>
      <c r="J25" s="84"/>
      <c r="K25" s="84"/>
      <c r="L25" s="84"/>
      <c r="M25" s="84"/>
    </row>
    <row r="26" spans="1:13" ht="15.6" x14ac:dyDescent="0.3">
      <c r="A26" s="5"/>
      <c r="B26" s="87"/>
      <c r="C26" s="229" t="s">
        <v>68</v>
      </c>
      <c r="D26" s="84"/>
      <c r="E26" s="84"/>
      <c r="F26" s="84"/>
      <c r="G26" s="87"/>
      <c r="H26" s="87"/>
      <c r="I26" s="87"/>
      <c r="J26" s="87"/>
      <c r="K26" s="87"/>
      <c r="L26" s="87"/>
      <c r="M26" s="84"/>
    </row>
    <row r="27" spans="1:13" ht="15.6" x14ac:dyDescent="0.3">
      <c r="A27" s="5"/>
      <c r="B27" s="87"/>
      <c r="C27" s="181" t="s">
        <v>218</v>
      </c>
      <c r="D27" s="84"/>
      <c r="E27" s="84"/>
      <c r="F27" s="84"/>
      <c r="G27" s="87"/>
      <c r="H27" s="87"/>
      <c r="I27" s="87"/>
      <c r="J27" s="87"/>
      <c r="K27" s="87"/>
      <c r="L27" s="87"/>
      <c r="M27" s="84"/>
    </row>
    <row r="28" spans="1:13" ht="15.6" x14ac:dyDescent="0.3">
      <c r="A28" s="5"/>
      <c r="B28" s="87"/>
      <c r="C28" s="181" t="s">
        <v>219</v>
      </c>
      <c r="D28" s="84"/>
      <c r="E28" s="84"/>
      <c r="F28" s="84"/>
      <c r="G28" s="87"/>
      <c r="H28" s="87"/>
      <c r="I28" s="87"/>
      <c r="J28" s="87"/>
      <c r="K28" s="87"/>
      <c r="L28" s="87"/>
      <c r="M28" s="84"/>
    </row>
    <row r="29" spans="1:13" ht="15.6" x14ac:dyDescent="0.3">
      <c r="A29" s="5"/>
      <c r="B29" s="87"/>
      <c r="C29" s="181" t="s">
        <v>220</v>
      </c>
      <c r="D29" s="84"/>
      <c r="E29" s="84"/>
      <c r="F29" s="84"/>
      <c r="G29" s="87"/>
      <c r="H29" s="87"/>
      <c r="I29" s="87"/>
      <c r="J29" s="87"/>
      <c r="K29" s="87"/>
      <c r="L29" s="87"/>
      <c r="M29" s="84"/>
    </row>
    <row r="30" spans="1:13" ht="15.6" x14ac:dyDescent="0.3">
      <c r="A30" s="5"/>
      <c r="B30" s="87"/>
      <c r="C30" s="230"/>
      <c r="D30" s="84"/>
      <c r="E30" s="84"/>
      <c r="F30" s="84"/>
      <c r="G30" s="87"/>
      <c r="H30" s="87"/>
      <c r="I30" s="87"/>
      <c r="J30" s="87"/>
      <c r="K30" s="87"/>
      <c r="L30" s="87"/>
      <c r="M30" s="84"/>
    </row>
    <row r="31" spans="1:13" ht="15.6" x14ac:dyDescent="0.3">
      <c r="A31" s="5"/>
      <c r="B31" s="87"/>
      <c r="C31" s="231" t="s">
        <v>67</v>
      </c>
      <c r="D31" s="84"/>
      <c r="E31" s="84"/>
      <c r="F31" s="84"/>
      <c r="G31" s="87"/>
      <c r="H31" s="87"/>
      <c r="I31" s="87"/>
      <c r="J31" s="87"/>
      <c r="K31" s="87"/>
      <c r="L31" s="87"/>
      <c r="M31" s="84"/>
    </row>
    <row r="32" spans="1:13" ht="15.6" x14ac:dyDescent="0.3">
      <c r="A32" s="5"/>
      <c r="B32" s="87"/>
      <c r="C32" s="181" t="s">
        <v>221</v>
      </c>
      <c r="D32" s="84"/>
      <c r="E32" s="84"/>
      <c r="F32" s="84"/>
      <c r="G32" s="87"/>
      <c r="H32" s="87"/>
      <c r="I32" s="87"/>
      <c r="J32" s="87"/>
      <c r="K32" s="87"/>
      <c r="L32" s="87"/>
      <c r="M32" s="84"/>
    </row>
    <row r="33" spans="1:13" ht="15.6" x14ac:dyDescent="0.3">
      <c r="A33" s="5"/>
      <c r="B33" s="87"/>
      <c r="C33" s="181" t="s">
        <v>222</v>
      </c>
      <c r="D33" s="84"/>
      <c r="E33" s="84"/>
      <c r="F33" s="84"/>
      <c r="G33" s="87"/>
      <c r="H33" s="87"/>
      <c r="I33" s="87"/>
      <c r="J33" s="87"/>
      <c r="K33" s="87"/>
      <c r="L33" s="87"/>
      <c r="M33" s="84"/>
    </row>
    <row r="34" spans="1:13" ht="15.6" x14ac:dyDescent="0.3">
      <c r="A34" s="5"/>
      <c r="B34" s="87"/>
      <c r="C34" s="181" t="s">
        <v>223</v>
      </c>
      <c r="D34" s="84"/>
      <c r="E34" s="84"/>
      <c r="F34" s="84"/>
      <c r="G34" s="87"/>
      <c r="H34" s="87"/>
      <c r="I34" s="87"/>
      <c r="J34" s="87"/>
      <c r="K34" s="87"/>
      <c r="L34" s="87"/>
      <c r="M34" s="84"/>
    </row>
    <row r="35" spans="1:13" ht="15.6" x14ac:dyDescent="0.3">
      <c r="A35" s="5"/>
      <c r="B35" s="87"/>
      <c r="C35" s="232"/>
      <c r="D35" s="87"/>
      <c r="E35" s="87"/>
      <c r="F35" s="87"/>
      <c r="G35" s="87"/>
      <c r="H35" s="87"/>
      <c r="I35" s="87"/>
      <c r="J35" s="87"/>
      <c r="K35" s="87"/>
      <c r="L35" s="87"/>
      <c r="M35" s="84"/>
    </row>
    <row r="36" spans="1:13" ht="62.4" x14ac:dyDescent="0.3">
      <c r="A36" s="5"/>
      <c r="B36" s="87"/>
      <c r="C36" s="233" t="s">
        <v>70</v>
      </c>
      <c r="D36" s="87"/>
      <c r="E36" s="87"/>
      <c r="F36" s="87"/>
      <c r="G36" s="87"/>
      <c r="H36" s="87"/>
      <c r="I36" s="87"/>
      <c r="J36" s="87"/>
      <c r="K36" s="87"/>
      <c r="L36" s="87"/>
      <c r="M36" s="84"/>
    </row>
    <row r="37" spans="1:13" ht="15.6" x14ac:dyDescent="0.3">
      <c r="A37" s="5"/>
      <c r="B37" s="5"/>
      <c r="C37" s="263"/>
      <c r="D37" s="5"/>
      <c r="E37" s="5"/>
      <c r="F37" s="5"/>
      <c r="G37" s="5"/>
      <c r="H37" s="5"/>
      <c r="I37" s="5"/>
      <c r="J37" s="5"/>
      <c r="K37" s="5"/>
      <c r="L37" s="5"/>
      <c r="M37" s="3"/>
    </row>
    <row r="38" spans="1:13" ht="15.6" x14ac:dyDescent="0.3">
      <c r="A38" s="5"/>
      <c r="B38" s="5"/>
      <c r="C38" s="263"/>
      <c r="D38" s="5"/>
      <c r="E38" s="5"/>
      <c r="F38" s="5"/>
      <c r="G38" s="5"/>
      <c r="H38" s="5"/>
      <c r="I38" s="5"/>
      <c r="J38" s="5"/>
      <c r="K38" s="5"/>
      <c r="L38" s="5"/>
      <c r="M38" s="3"/>
    </row>
    <row r="39" spans="1:13" ht="15.6" x14ac:dyDescent="0.3">
      <c r="A39" s="5"/>
      <c r="B39" s="5"/>
      <c r="C39" s="263"/>
      <c r="D39" s="5"/>
      <c r="E39" s="5"/>
      <c r="F39" s="5"/>
      <c r="G39" s="5"/>
      <c r="H39" s="5"/>
      <c r="I39" s="5"/>
      <c r="J39" s="5"/>
      <c r="K39" s="5"/>
      <c r="L39" s="5"/>
      <c r="M39" s="3"/>
    </row>
    <row r="40" spans="1:13" ht="15.6" x14ac:dyDescent="0.3">
      <c r="A40" s="5"/>
      <c r="B40" s="5"/>
      <c r="C40" s="263"/>
      <c r="D40" s="5"/>
      <c r="E40" s="5"/>
      <c r="F40" s="5"/>
      <c r="G40" s="5"/>
      <c r="H40" s="5"/>
      <c r="I40" s="5"/>
      <c r="J40" s="5"/>
      <c r="K40" s="5"/>
      <c r="L40" s="5"/>
      <c r="M40" s="3"/>
    </row>
    <row r="41" spans="1:13" ht="15.6" x14ac:dyDescent="0.3">
      <c r="A41" s="5"/>
      <c r="B41" s="5"/>
      <c r="C41" s="263"/>
      <c r="D41" s="5"/>
      <c r="E41" s="5"/>
      <c r="F41" s="5"/>
      <c r="G41" s="5"/>
      <c r="H41" s="5"/>
      <c r="I41" s="5"/>
      <c r="J41" s="5"/>
      <c r="K41" s="5"/>
      <c r="L41" s="5"/>
      <c r="M41" s="3"/>
    </row>
    <row r="42" spans="1:13" ht="15.6" x14ac:dyDescent="0.3">
      <c r="A42" s="5"/>
      <c r="B42" s="5"/>
      <c r="C42" s="263"/>
      <c r="D42" s="5"/>
      <c r="E42" s="5"/>
      <c r="F42" s="5"/>
      <c r="G42" s="5"/>
      <c r="H42" s="5"/>
      <c r="I42" s="5"/>
      <c r="J42" s="5"/>
      <c r="K42" s="5"/>
      <c r="L42" s="5"/>
      <c r="M42" s="3"/>
    </row>
    <row r="43" spans="1:13" ht="15.6" x14ac:dyDescent="0.3">
      <c r="A43" s="5"/>
      <c r="B43" s="5"/>
      <c r="C43" s="263"/>
      <c r="D43" s="5"/>
      <c r="E43" s="5"/>
      <c r="F43" s="5"/>
      <c r="G43" s="5"/>
      <c r="H43" s="5"/>
      <c r="I43" s="5"/>
      <c r="J43" s="5"/>
      <c r="K43" s="5"/>
      <c r="L43" s="5"/>
      <c r="M43" s="3"/>
    </row>
    <row r="44" spans="1:13" ht="15.6" x14ac:dyDescent="0.3">
      <c r="A44" s="5"/>
      <c r="B44" s="5"/>
      <c r="C44" s="263"/>
      <c r="D44" s="5"/>
      <c r="E44" s="5"/>
      <c r="F44" s="5"/>
      <c r="G44" s="5"/>
      <c r="H44" s="5"/>
      <c r="I44" s="5"/>
      <c r="J44" s="5"/>
      <c r="K44" s="5"/>
      <c r="L44" s="5"/>
      <c r="M44" s="3"/>
    </row>
    <row r="45" spans="1:13" ht="15.6" x14ac:dyDescent="0.3">
      <c r="A45" s="5"/>
      <c r="B45" s="5"/>
      <c r="C45" s="263"/>
      <c r="D45" s="5"/>
      <c r="E45" s="5"/>
      <c r="F45" s="5"/>
      <c r="G45" s="5"/>
      <c r="H45" s="5"/>
      <c r="I45" s="5"/>
      <c r="J45" s="5"/>
      <c r="K45" s="5"/>
      <c r="L45" s="5"/>
      <c r="M45" s="3"/>
    </row>
    <row r="46" spans="1:13" ht="15.6" x14ac:dyDescent="0.3">
      <c r="A46" s="5"/>
      <c r="B46" s="5"/>
      <c r="C46" s="263"/>
      <c r="D46" s="5"/>
      <c r="E46" s="5"/>
      <c r="F46" s="5"/>
      <c r="G46" s="5"/>
      <c r="H46" s="5"/>
      <c r="I46" s="5"/>
      <c r="J46" s="5"/>
      <c r="K46" s="5"/>
      <c r="L46" s="5"/>
      <c r="M46" s="3"/>
    </row>
    <row r="47" spans="1:13" ht="15.6" x14ac:dyDescent="0.3">
      <c r="A47" s="5"/>
      <c r="B47" s="5"/>
      <c r="C47" s="263"/>
      <c r="D47" s="5"/>
      <c r="E47" s="5"/>
      <c r="F47" s="5"/>
      <c r="G47" s="5"/>
      <c r="H47" s="5"/>
      <c r="I47" s="5"/>
      <c r="J47" s="5"/>
      <c r="K47" s="5"/>
      <c r="L47" s="5"/>
      <c r="M47" s="3"/>
    </row>
    <row r="48" spans="1:13" ht="15.6" x14ac:dyDescent="0.3">
      <c r="A48" s="5"/>
      <c r="B48" s="5"/>
      <c r="C48" s="263"/>
      <c r="D48" s="5"/>
      <c r="E48" s="5"/>
      <c r="F48" s="5"/>
      <c r="G48" s="5"/>
      <c r="H48" s="5"/>
      <c r="I48" s="5"/>
      <c r="J48" s="5"/>
      <c r="K48" s="5"/>
      <c r="L48" s="5"/>
      <c r="M48" s="3"/>
    </row>
    <row r="49" spans="1:13" ht="15.6" x14ac:dyDescent="0.3">
      <c r="A49" s="5"/>
      <c r="B49" s="5"/>
      <c r="C49" s="263"/>
      <c r="D49" s="5"/>
      <c r="E49" s="5"/>
      <c r="F49" s="5"/>
      <c r="G49" s="5"/>
      <c r="H49" s="5"/>
      <c r="I49" s="5"/>
      <c r="J49" s="5"/>
      <c r="K49" s="5"/>
      <c r="L49" s="5"/>
      <c r="M49" s="3"/>
    </row>
    <row r="50" spans="1:13" ht="15.6" x14ac:dyDescent="0.3">
      <c r="A50" s="5"/>
      <c r="B50" s="5"/>
      <c r="C50" s="263"/>
      <c r="D50" s="5"/>
      <c r="E50" s="5"/>
      <c r="F50" s="5"/>
      <c r="G50" s="5"/>
      <c r="H50" s="5"/>
      <c r="I50" s="5"/>
      <c r="J50" s="5"/>
      <c r="K50" s="5"/>
      <c r="L50" s="5"/>
      <c r="M50" s="3"/>
    </row>
    <row r="51" spans="1:13" ht="15.6" x14ac:dyDescent="0.3">
      <c r="A51" s="5"/>
      <c r="B51" s="5"/>
      <c r="C51" s="263"/>
      <c r="D51" s="5"/>
      <c r="E51" s="5"/>
      <c r="F51" s="5"/>
      <c r="G51" s="5"/>
      <c r="H51" s="5"/>
      <c r="I51" s="5"/>
      <c r="J51" s="5"/>
      <c r="K51" s="5"/>
      <c r="L51" s="5"/>
      <c r="M51" s="3"/>
    </row>
    <row r="52" spans="1:13" ht="15.6" x14ac:dyDescent="0.3">
      <c r="A52" s="5"/>
      <c r="B52" s="5"/>
      <c r="C52" s="263"/>
      <c r="D52" s="5"/>
      <c r="E52" s="5"/>
      <c r="F52" s="5"/>
      <c r="G52" s="5"/>
      <c r="H52" s="5"/>
      <c r="I52" s="5"/>
      <c r="J52" s="5"/>
      <c r="K52" s="5"/>
      <c r="L52" s="5"/>
      <c r="M52" s="3"/>
    </row>
    <row r="53" spans="1:13" ht="15.6" x14ac:dyDescent="0.3">
      <c r="A53" s="5"/>
      <c r="B53" s="5"/>
      <c r="C53" s="263"/>
      <c r="D53" s="5"/>
      <c r="E53" s="5"/>
      <c r="F53" s="5"/>
      <c r="G53" s="5"/>
      <c r="H53" s="5"/>
      <c r="I53" s="5"/>
      <c r="J53" s="5"/>
      <c r="K53" s="5"/>
      <c r="L53" s="5"/>
      <c r="M53" s="3"/>
    </row>
    <row r="54" spans="1:13" ht="15.6" x14ac:dyDescent="0.3">
      <c r="A54" s="5"/>
      <c r="B54" s="5"/>
      <c r="C54" s="263"/>
      <c r="D54" s="5"/>
      <c r="E54" s="5"/>
      <c r="F54" s="5"/>
      <c r="G54" s="5"/>
      <c r="H54" s="5"/>
      <c r="I54" s="5"/>
      <c r="J54" s="5"/>
      <c r="K54" s="5"/>
      <c r="L54" s="5"/>
      <c r="M54" s="3"/>
    </row>
    <row r="55" spans="1:13" ht="15.6" x14ac:dyDescent="0.3">
      <c r="A55" s="5"/>
      <c r="B55" s="5"/>
      <c r="C55" s="263"/>
      <c r="D55" s="5"/>
      <c r="E55" s="5"/>
      <c r="F55" s="5"/>
      <c r="G55" s="5"/>
      <c r="H55" s="5"/>
      <c r="I55" s="5"/>
      <c r="J55" s="5"/>
      <c r="K55" s="5"/>
      <c r="L55" s="5"/>
      <c r="M55" s="3"/>
    </row>
    <row r="56" spans="1:13" ht="15.6" x14ac:dyDescent="0.3">
      <c r="A56" s="5"/>
      <c r="B56" s="5"/>
      <c r="C56" s="263"/>
      <c r="D56" s="5"/>
      <c r="E56" s="5"/>
      <c r="F56" s="5"/>
      <c r="G56" s="5"/>
      <c r="H56" s="5"/>
      <c r="I56" s="5"/>
      <c r="J56" s="5"/>
      <c r="K56" s="5"/>
      <c r="L56" s="5"/>
      <c r="M56" s="3"/>
    </row>
    <row r="57" spans="1:13" ht="15.6" x14ac:dyDescent="0.3">
      <c r="A57" s="5"/>
      <c r="B57" s="5"/>
      <c r="C57" s="263"/>
      <c r="D57" s="5"/>
      <c r="E57" s="5"/>
      <c r="F57" s="5"/>
      <c r="G57" s="5"/>
      <c r="H57" s="5"/>
      <c r="I57" s="5"/>
      <c r="J57" s="5"/>
      <c r="K57" s="5"/>
      <c r="L57" s="5"/>
      <c r="M57" s="3"/>
    </row>
    <row r="58" spans="1:13" ht="15.6" x14ac:dyDescent="0.3">
      <c r="A58" s="5"/>
      <c r="B58" s="5"/>
      <c r="C58" s="263"/>
      <c r="D58" s="5"/>
      <c r="E58" s="5"/>
      <c r="F58" s="5"/>
      <c r="G58" s="5"/>
      <c r="H58" s="5"/>
      <c r="I58" s="5"/>
      <c r="J58" s="5"/>
      <c r="K58" s="5"/>
      <c r="L58" s="5"/>
      <c r="M58" s="3"/>
    </row>
    <row r="59" spans="1:13" ht="15.6" x14ac:dyDescent="0.3">
      <c r="A59" s="5"/>
      <c r="B59" s="5"/>
      <c r="C59" s="263"/>
      <c r="D59" s="5"/>
      <c r="E59" s="5"/>
      <c r="F59" s="5"/>
      <c r="G59" s="5"/>
      <c r="H59" s="5"/>
      <c r="I59" s="5"/>
      <c r="J59" s="5"/>
      <c r="K59" s="5"/>
      <c r="L59" s="5"/>
      <c r="M59" s="3"/>
    </row>
    <row r="60" spans="1:13" x14ac:dyDescent="0.3">
      <c r="A60" s="5"/>
      <c r="B60" s="5"/>
      <c r="C60" s="5"/>
      <c r="D60" s="5"/>
      <c r="E60" s="5"/>
      <c r="F60" s="5"/>
      <c r="G60" s="5"/>
      <c r="H60" s="5"/>
      <c r="I60" s="5"/>
      <c r="J60" s="5"/>
      <c r="K60" s="5"/>
      <c r="L60" s="5"/>
      <c r="M60" s="3"/>
    </row>
    <row r="61" spans="1:13" x14ac:dyDescent="0.3">
      <c r="A61" s="5"/>
      <c r="B61" s="5"/>
      <c r="C61" s="5"/>
      <c r="D61" s="5"/>
      <c r="E61" s="5"/>
      <c r="F61" s="5"/>
      <c r="G61" s="5"/>
      <c r="H61" s="5"/>
      <c r="I61" s="5"/>
      <c r="J61" s="5"/>
      <c r="K61" s="5"/>
      <c r="L61" s="5"/>
      <c r="M61" s="3"/>
    </row>
    <row r="62" spans="1:13" x14ac:dyDescent="0.3">
      <c r="A62" s="5"/>
      <c r="B62" s="5"/>
      <c r="C62" s="5"/>
      <c r="D62" s="5"/>
      <c r="E62" s="5"/>
      <c r="F62" s="5"/>
      <c r="G62" s="5"/>
      <c r="H62" s="5"/>
      <c r="I62" s="5"/>
      <c r="J62" s="5"/>
      <c r="K62" s="5"/>
      <c r="L62" s="5"/>
      <c r="M62" s="3"/>
    </row>
    <row r="63" spans="1:13" x14ac:dyDescent="0.3">
      <c r="A63" s="5"/>
      <c r="B63" s="5"/>
      <c r="C63" s="5"/>
      <c r="D63" s="5"/>
      <c r="E63" s="5"/>
      <c r="F63" s="5"/>
      <c r="G63" s="5"/>
      <c r="H63" s="5"/>
      <c r="I63" s="5"/>
      <c r="J63" s="5"/>
      <c r="K63" s="5"/>
      <c r="L63" s="5"/>
      <c r="M63" s="3"/>
    </row>
    <row r="64" spans="1:13" x14ac:dyDescent="0.3">
      <c r="A64" s="5"/>
      <c r="B64" s="5"/>
      <c r="C64" s="5"/>
      <c r="D64" s="5"/>
      <c r="E64" s="5"/>
      <c r="F64" s="5"/>
      <c r="G64" s="5"/>
      <c r="H64" s="5"/>
      <c r="I64" s="5"/>
      <c r="J64" s="5"/>
      <c r="K64" s="5"/>
      <c r="L64" s="5"/>
      <c r="M64" s="3"/>
    </row>
    <row r="65" spans="1:13" x14ac:dyDescent="0.3">
      <c r="A65" s="5"/>
      <c r="B65" s="5"/>
      <c r="C65" s="5"/>
      <c r="D65" s="5"/>
      <c r="E65" s="5"/>
      <c r="F65" s="5"/>
      <c r="G65" s="5"/>
      <c r="H65" s="5"/>
      <c r="I65" s="5"/>
      <c r="J65" s="5"/>
      <c r="K65" s="5"/>
      <c r="L65" s="5"/>
      <c r="M65" s="3"/>
    </row>
    <row r="66" spans="1:13" x14ac:dyDescent="0.3">
      <c r="A66" s="5"/>
      <c r="B66" s="5"/>
      <c r="C66" s="5"/>
      <c r="D66" s="5"/>
      <c r="E66" s="5"/>
      <c r="F66" s="5"/>
      <c r="G66" s="5"/>
      <c r="H66" s="5"/>
      <c r="I66" s="5"/>
      <c r="J66" s="5"/>
      <c r="K66" s="5"/>
      <c r="L66" s="5"/>
      <c r="M66" s="3"/>
    </row>
    <row r="67" spans="1:13" x14ac:dyDescent="0.3">
      <c r="A67" s="5"/>
      <c r="B67" s="5"/>
      <c r="C67" s="5"/>
      <c r="D67" s="5"/>
      <c r="E67" s="5"/>
      <c r="F67" s="5"/>
      <c r="G67" s="5"/>
      <c r="H67" s="5"/>
      <c r="I67" s="5"/>
      <c r="J67" s="5"/>
      <c r="K67" s="5"/>
      <c r="L67" s="5"/>
      <c r="M67" s="3"/>
    </row>
    <row r="68" spans="1:13" x14ac:dyDescent="0.3">
      <c r="A68" s="5"/>
      <c r="B68" s="5"/>
      <c r="C68" s="5"/>
      <c r="D68" s="5"/>
      <c r="E68" s="5"/>
      <c r="F68" s="5"/>
      <c r="G68" s="5"/>
      <c r="H68" s="5"/>
      <c r="I68" s="5"/>
      <c r="J68" s="5"/>
      <c r="K68" s="5"/>
      <c r="L68" s="5"/>
      <c r="M68" s="3"/>
    </row>
    <row r="69" spans="1:13" x14ac:dyDescent="0.3">
      <c r="A69" s="5"/>
      <c r="B69" s="5"/>
      <c r="C69" s="5"/>
      <c r="D69" s="5"/>
      <c r="E69" s="5"/>
      <c r="F69" s="5"/>
      <c r="G69" s="5"/>
      <c r="H69" s="5"/>
      <c r="I69" s="5"/>
      <c r="J69" s="5"/>
      <c r="K69" s="5"/>
      <c r="L69" s="5"/>
      <c r="M69" s="3"/>
    </row>
    <row r="70" spans="1:13" x14ac:dyDescent="0.3">
      <c r="A70" s="5"/>
      <c r="B70" s="5"/>
      <c r="C70" s="5"/>
      <c r="D70" s="5"/>
      <c r="E70" s="5"/>
      <c r="F70" s="5"/>
      <c r="G70" s="5"/>
      <c r="H70" s="5"/>
      <c r="I70" s="5"/>
      <c r="J70" s="5"/>
      <c r="K70" s="5"/>
      <c r="L70" s="5"/>
      <c r="M70" s="3"/>
    </row>
    <row r="71" spans="1:13" x14ac:dyDescent="0.3">
      <c r="A71" s="5"/>
      <c r="B71" s="5"/>
      <c r="C71" s="5"/>
      <c r="D71" s="5"/>
      <c r="E71" s="5"/>
      <c r="F71" s="5"/>
      <c r="G71" s="5"/>
      <c r="H71" s="5"/>
      <c r="I71" s="5"/>
      <c r="J71" s="5"/>
      <c r="K71" s="5"/>
      <c r="L71" s="5"/>
      <c r="M71" s="3"/>
    </row>
    <row r="72" spans="1:13" x14ac:dyDescent="0.3">
      <c r="A72" s="5"/>
      <c r="B72" s="5"/>
      <c r="C72" s="5"/>
      <c r="D72" s="5"/>
      <c r="E72" s="5"/>
      <c r="F72" s="5"/>
      <c r="G72" s="5"/>
      <c r="H72" s="5"/>
      <c r="I72" s="5"/>
      <c r="J72" s="5"/>
      <c r="K72" s="5"/>
      <c r="L72" s="5"/>
      <c r="M72" s="3"/>
    </row>
    <row r="73" spans="1:13" x14ac:dyDescent="0.3">
      <c r="A73" s="5"/>
      <c r="B73" s="5"/>
      <c r="C73" s="5"/>
      <c r="D73" s="5"/>
      <c r="E73" s="5"/>
      <c r="F73" s="5"/>
      <c r="G73" s="5"/>
      <c r="H73" s="5"/>
      <c r="I73" s="5"/>
      <c r="J73" s="5"/>
      <c r="K73" s="5"/>
      <c r="L73" s="5"/>
      <c r="M73" s="3"/>
    </row>
    <row r="74" spans="1:13" x14ac:dyDescent="0.3">
      <c r="A74" s="5"/>
      <c r="B74" s="5"/>
      <c r="C74" s="5"/>
      <c r="D74" s="5"/>
      <c r="E74" s="5"/>
      <c r="F74" s="5"/>
      <c r="G74" s="5"/>
      <c r="H74" s="5"/>
      <c r="I74" s="5"/>
      <c r="J74" s="5"/>
      <c r="K74" s="5"/>
      <c r="L74" s="5"/>
      <c r="M74" s="3"/>
    </row>
    <row r="75" spans="1:13" x14ac:dyDescent="0.3">
      <c r="A75" s="5"/>
      <c r="B75" s="5"/>
      <c r="C75" s="5"/>
      <c r="D75" s="5"/>
      <c r="E75" s="5"/>
      <c r="F75" s="5"/>
      <c r="G75" s="5"/>
      <c r="H75" s="5"/>
      <c r="I75" s="5"/>
      <c r="J75" s="5"/>
      <c r="K75" s="5"/>
      <c r="L75" s="5"/>
      <c r="M75" s="3"/>
    </row>
    <row r="76" spans="1:13" x14ac:dyDescent="0.3">
      <c r="A76" s="5"/>
      <c r="B76" s="5"/>
      <c r="C76" s="5"/>
      <c r="D76" s="5"/>
      <c r="E76" s="5"/>
      <c r="F76" s="5"/>
      <c r="G76" s="5"/>
      <c r="H76" s="5"/>
      <c r="I76" s="5"/>
      <c r="J76" s="5"/>
      <c r="K76" s="5"/>
      <c r="L76" s="5"/>
      <c r="M76" s="3"/>
    </row>
    <row r="77" spans="1:13" x14ac:dyDescent="0.3">
      <c r="A77" s="5"/>
      <c r="B77" s="5"/>
      <c r="C77" s="5"/>
      <c r="D77" s="5"/>
      <c r="E77" s="5"/>
      <c r="F77" s="5"/>
      <c r="G77" s="5"/>
      <c r="H77" s="5"/>
      <c r="I77" s="5"/>
      <c r="J77" s="5"/>
      <c r="K77" s="5"/>
      <c r="L77" s="5"/>
      <c r="M77" s="3"/>
    </row>
    <row r="78" spans="1:13" x14ac:dyDescent="0.3">
      <c r="A78" s="5"/>
      <c r="B78" s="5"/>
      <c r="C78" s="5"/>
      <c r="D78" s="5"/>
      <c r="E78" s="5"/>
      <c r="F78" s="5"/>
      <c r="G78" s="5"/>
      <c r="H78" s="5"/>
      <c r="I78" s="5"/>
      <c r="J78" s="5"/>
      <c r="K78" s="5"/>
      <c r="L78" s="5"/>
      <c r="M78" s="3"/>
    </row>
    <row r="79" spans="1:13" x14ac:dyDescent="0.3">
      <c r="A79" s="5"/>
      <c r="B79" s="5"/>
      <c r="C79" s="5"/>
      <c r="D79" s="5"/>
      <c r="E79" s="5"/>
      <c r="F79" s="5"/>
      <c r="G79" s="5"/>
      <c r="H79" s="5"/>
      <c r="I79" s="5"/>
      <c r="J79" s="5"/>
      <c r="K79" s="5"/>
      <c r="L79" s="5"/>
      <c r="M79" s="3"/>
    </row>
    <row r="80" spans="1:13" x14ac:dyDescent="0.3">
      <c r="A80" s="5"/>
      <c r="B80" s="5"/>
      <c r="C80" s="5"/>
      <c r="D80" s="5"/>
      <c r="E80" s="5"/>
      <c r="F80" s="5"/>
      <c r="G80" s="5"/>
      <c r="H80" s="5"/>
      <c r="I80" s="5"/>
      <c r="J80" s="5"/>
      <c r="K80" s="5"/>
      <c r="L80" s="5"/>
      <c r="M80" s="3"/>
    </row>
    <row r="81" spans="1:13" x14ac:dyDescent="0.3">
      <c r="A81" s="5"/>
      <c r="B81" s="5"/>
      <c r="C81" s="5"/>
      <c r="D81" s="5"/>
      <c r="E81" s="5"/>
      <c r="F81" s="5"/>
      <c r="G81" s="5"/>
      <c r="H81" s="5"/>
      <c r="I81" s="5"/>
      <c r="J81" s="5"/>
      <c r="K81" s="5"/>
      <c r="L81" s="5"/>
      <c r="M81" s="3"/>
    </row>
    <row r="82" spans="1:13" x14ac:dyDescent="0.3">
      <c r="A82" s="5"/>
      <c r="B82" s="5"/>
      <c r="C82" s="5"/>
      <c r="D82" s="5"/>
      <c r="E82" s="5"/>
      <c r="F82" s="5"/>
      <c r="G82" s="5"/>
      <c r="H82" s="5"/>
      <c r="I82" s="5"/>
      <c r="J82" s="5"/>
      <c r="K82" s="5"/>
      <c r="L82" s="5"/>
      <c r="M82" s="3"/>
    </row>
    <row r="83" spans="1:13" x14ac:dyDescent="0.3">
      <c r="A83" s="5"/>
      <c r="B83" s="5"/>
      <c r="C83" s="5"/>
      <c r="D83" s="5"/>
      <c r="E83" s="5"/>
      <c r="F83" s="5"/>
      <c r="G83" s="5"/>
      <c r="H83" s="5"/>
      <c r="I83" s="5"/>
      <c r="J83" s="5"/>
      <c r="K83" s="5"/>
      <c r="L83" s="5"/>
      <c r="M83" s="3"/>
    </row>
    <row r="84" spans="1:13" x14ac:dyDescent="0.3">
      <c r="A84" s="5"/>
      <c r="B84" s="5"/>
      <c r="C84" s="5"/>
      <c r="D84" s="5"/>
      <c r="E84" s="5"/>
      <c r="F84" s="5"/>
      <c r="G84" s="5"/>
      <c r="H84" s="5"/>
      <c r="I84" s="5"/>
      <c r="J84" s="5"/>
      <c r="K84" s="5"/>
      <c r="L84" s="5"/>
      <c r="M84" s="3"/>
    </row>
    <row r="85" spans="1:13" x14ac:dyDescent="0.3">
      <c r="A85" s="5"/>
      <c r="B85" s="5"/>
      <c r="C85" s="5"/>
      <c r="D85" s="5"/>
      <c r="E85" s="5"/>
      <c r="F85" s="5"/>
      <c r="G85" s="5"/>
      <c r="H85" s="5"/>
      <c r="I85" s="5"/>
      <c r="J85" s="5"/>
      <c r="K85" s="5"/>
      <c r="L85" s="5"/>
      <c r="M85" s="3"/>
    </row>
    <row r="86" spans="1:13" x14ac:dyDescent="0.3">
      <c r="A86" s="5"/>
      <c r="B86" s="5"/>
      <c r="C86" s="5"/>
      <c r="D86" s="5"/>
      <c r="E86" s="5"/>
      <c r="F86" s="5"/>
      <c r="G86" s="5"/>
      <c r="H86" s="5"/>
      <c r="I86" s="5"/>
      <c r="J86" s="5"/>
      <c r="K86" s="5"/>
      <c r="L86" s="5"/>
      <c r="M86" s="3"/>
    </row>
    <row r="87" spans="1:13" x14ac:dyDescent="0.3">
      <c r="A87" s="5"/>
      <c r="B87" s="5"/>
      <c r="C87" s="5"/>
      <c r="D87" s="5"/>
      <c r="E87" s="5"/>
      <c r="F87" s="5"/>
      <c r="G87" s="5"/>
      <c r="H87" s="5"/>
      <c r="I87" s="5"/>
      <c r="J87" s="5"/>
      <c r="K87" s="5"/>
      <c r="L87" s="5"/>
      <c r="M87" s="3"/>
    </row>
    <row r="88" spans="1:13" x14ac:dyDescent="0.3">
      <c r="A88" s="5"/>
      <c r="B88" s="5"/>
      <c r="C88" s="5"/>
      <c r="D88" s="5"/>
      <c r="E88" s="5"/>
      <c r="F88" s="5"/>
      <c r="G88" s="5"/>
      <c r="H88" s="5"/>
      <c r="I88" s="5"/>
      <c r="J88" s="5"/>
      <c r="K88" s="5"/>
      <c r="L88" s="5"/>
      <c r="M88" s="3"/>
    </row>
    <row r="89" spans="1:13" x14ac:dyDescent="0.3">
      <c r="A89" s="5"/>
      <c r="B89" s="5"/>
      <c r="C89" s="5"/>
      <c r="D89" s="5"/>
      <c r="E89" s="5"/>
      <c r="F89" s="5"/>
      <c r="G89" s="5"/>
      <c r="H89" s="5"/>
      <c r="I89" s="5"/>
      <c r="J89" s="5"/>
      <c r="K89" s="5"/>
      <c r="L89" s="5"/>
      <c r="M89" s="3"/>
    </row>
    <row r="90" spans="1:13" x14ac:dyDescent="0.3">
      <c r="A90" s="5"/>
      <c r="B90" s="5"/>
      <c r="C90" s="5"/>
      <c r="D90" s="5"/>
      <c r="E90" s="5"/>
      <c r="F90" s="5"/>
      <c r="G90" s="5"/>
      <c r="H90" s="5"/>
      <c r="I90" s="5"/>
      <c r="J90" s="5"/>
      <c r="K90" s="5"/>
      <c r="L90" s="5"/>
      <c r="M90" s="3"/>
    </row>
    <row r="91" spans="1:13" x14ac:dyDescent="0.3">
      <c r="A91" s="5"/>
      <c r="B91" s="5"/>
      <c r="C91" s="5"/>
      <c r="D91" s="5"/>
      <c r="E91" s="5"/>
      <c r="F91" s="5"/>
      <c r="G91" s="5"/>
      <c r="H91" s="5"/>
      <c r="I91" s="5"/>
      <c r="J91" s="5"/>
      <c r="K91" s="5"/>
      <c r="L91" s="5"/>
      <c r="M91" s="3"/>
    </row>
    <row r="92" spans="1:13" x14ac:dyDescent="0.3">
      <c r="A92" s="5"/>
      <c r="B92" s="5"/>
      <c r="C92" s="5"/>
      <c r="D92" s="5"/>
      <c r="E92" s="5"/>
      <c r="F92" s="5"/>
      <c r="G92" s="5"/>
      <c r="H92" s="5"/>
      <c r="I92" s="5"/>
      <c r="J92" s="5"/>
      <c r="K92" s="5"/>
      <c r="L92" s="5"/>
      <c r="M92" s="3"/>
    </row>
    <row r="93" spans="1:13" x14ac:dyDescent="0.3">
      <c r="A93" s="5"/>
      <c r="B93" s="5"/>
      <c r="C93" s="5"/>
      <c r="D93" s="5"/>
      <c r="E93" s="5"/>
      <c r="F93" s="5"/>
      <c r="G93" s="5"/>
      <c r="H93" s="5"/>
      <c r="I93" s="5"/>
      <c r="J93" s="5"/>
      <c r="K93" s="5"/>
      <c r="L93" s="5"/>
      <c r="M93" s="3"/>
    </row>
  </sheetData>
  <sheetProtection formatCells="0" formatColumns="0" formatRows="0" insertColumns="0" insertRows="0" insertHyperlinks="0" deleteColumns="0" deleteRows="0" selectLockedCells="1" sort="0" autoFilter="0" pivotTables="0"/>
  <mergeCells count="13">
    <mergeCell ref="A1:A4"/>
    <mergeCell ref="L4:L5"/>
    <mergeCell ref="K4:K5"/>
    <mergeCell ref="D4:D5"/>
    <mergeCell ref="E4:E5"/>
    <mergeCell ref="F4:F5"/>
    <mergeCell ref="G4:G5"/>
    <mergeCell ref="H4:H5"/>
    <mergeCell ref="I4:I5"/>
    <mergeCell ref="J4:J5"/>
    <mergeCell ref="B3:M3"/>
    <mergeCell ref="B1:M2"/>
    <mergeCell ref="M4:M5"/>
  </mergeCells>
  <phoneticPr fontId="0" type="noConversion"/>
  <conditionalFormatting sqref="D24">
    <cfRule type="cellIs" dxfId="156" priority="10" stopIfTrue="1" operator="equal">
      <formula>"Medium"</formula>
    </cfRule>
    <cfRule type="cellIs" dxfId="155" priority="11" stopIfTrue="1" operator="equal">
      <formula>"Low"</formula>
    </cfRule>
    <cfRule type="cellIs" dxfId="154" priority="12" stopIfTrue="1" operator="equal">
      <formula>"High"</formula>
    </cfRule>
    <cfRule type="cellIs" dxfId="153" priority="13" stopIfTrue="1" operator="equal">
      <formula>"Low"</formula>
    </cfRule>
    <cfRule type="cellIs" dxfId="152" priority="14" stopIfTrue="1" operator="equal">
      <formula>"High"</formula>
    </cfRule>
    <cfRule type="cellIs" dxfId="151" priority="15" stopIfTrue="1" operator="equal">
      <formula>"Low"</formula>
    </cfRule>
    <cfRule type="cellIs" dxfId="150" priority="16" stopIfTrue="1" operator="equal">
      <formula>"High"</formula>
    </cfRule>
    <cfRule type="cellIs" dxfId="149" priority="17" stopIfTrue="1" operator="equal">
      <formula>"High"</formula>
    </cfRule>
    <cfRule type="cellIs" dxfId="148" priority="18" operator="equal">
      <formula>"Low"</formula>
    </cfRule>
  </conditionalFormatting>
  <conditionalFormatting sqref="F24">
    <cfRule type="cellIs" dxfId="147" priority="1" stopIfTrue="1" operator="equal">
      <formula>"Medium"</formula>
    </cfRule>
    <cfRule type="cellIs" dxfId="146" priority="2" stopIfTrue="1" operator="equal">
      <formula>"Low"</formula>
    </cfRule>
    <cfRule type="cellIs" dxfId="145" priority="3" stopIfTrue="1" operator="equal">
      <formula>"High"</formula>
    </cfRule>
    <cfRule type="cellIs" dxfId="144" priority="4" stopIfTrue="1" operator="equal">
      <formula>"Low"</formula>
    </cfRule>
    <cfRule type="cellIs" dxfId="143" priority="5" stopIfTrue="1" operator="equal">
      <formula>"High"</formula>
    </cfRule>
    <cfRule type="cellIs" dxfId="142" priority="6" stopIfTrue="1" operator="equal">
      <formula>"Low"</formula>
    </cfRule>
    <cfRule type="cellIs" dxfId="141" priority="7" stopIfTrue="1" operator="equal">
      <formula>"High"</formula>
    </cfRule>
    <cfRule type="cellIs" dxfId="140" priority="8" stopIfTrue="1" operator="equal">
      <formula>"High"</formula>
    </cfRule>
    <cfRule type="cellIs" dxfId="139" priority="9" operator="equal">
      <formula>"Low"</formula>
    </cfRule>
    <cfRule type="cellIs" dxfId="138" priority="19" stopIfTrue="1" operator="equal">
      <formula>"M"</formula>
    </cfRule>
    <cfRule type="cellIs" dxfId="137" priority="20" stopIfTrue="1" operator="equal">
      <formula>"L"</formula>
    </cfRule>
    <cfRule type="cellIs" dxfId="136" priority="21" stopIfTrue="1" operator="equal">
      <formula>"H"</formula>
    </cfRule>
    <cfRule type="cellIs" dxfId="135" priority="24" stopIfTrue="1" operator="equal">
      <formula>"L"</formula>
    </cfRule>
    <cfRule type="cellIs" dxfId="134" priority="25" stopIfTrue="1" operator="equal">
      <formula>"H"</formula>
    </cfRule>
    <cfRule type="cellIs" dxfId="133" priority="26" stopIfTrue="1" operator="equal">
      <formula>"H"</formula>
    </cfRule>
    <cfRule type="cellIs" dxfId="132" priority="27" operator="equal">
      <formula>"L"</formula>
    </cfRule>
  </conditionalFormatting>
  <pageMargins left="0.46" right="0.23622047244094491" top="0.51181102362204722" bottom="0.51181102362204722" header="0.51181102362204722" footer="0.51181102362204722"/>
  <pageSetup paperSize="9" scale="62" orientation="landscape" horizontalDpi="4294967292"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1:Q105"/>
  <sheetViews>
    <sheetView tabSelected="1" topLeftCell="B1" workbookViewId="0">
      <selection activeCell="B21" sqref="A21:XFD21"/>
    </sheetView>
  </sheetViews>
  <sheetFormatPr defaultColWidth="8.88671875" defaultRowHeight="13.8" x14ac:dyDescent="0.3"/>
  <cols>
    <col min="1" max="1" width="8.44140625" style="6" hidden="1" customWidth="1"/>
    <col min="2" max="2" width="6.6640625" style="6" customWidth="1"/>
    <col min="3" max="3" width="66.6640625" style="6" customWidth="1"/>
    <col min="4" max="4" width="10.6640625" style="6" customWidth="1"/>
    <col min="5" max="5" width="9.6640625" style="6" customWidth="1"/>
    <col min="6" max="6" width="10.6640625" style="6" customWidth="1"/>
    <col min="7" max="7" width="9.6640625" style="6" customWidth="1"/>
    <col min="8" max="9" width="7" style="6" hidden="1" customWidth="1"/>
    <col min="10" max="10" width="7.109375" style="6" hidden="1" customWidth="1"/>
    <col min="11" max="11" width="10.5546875" style="6" hidden="1" customWidth="1"/>
    <col min="12" max="12" width="41.109375" style="6" customWidth="1"/>
    <col min="13" max="13" width="10.33203125" style="9" customWidth="1"/>
    <col min="14" max="14" width="10" style="9" customWidth="1"/>
    <col min="15" max="15" width="77.33203125" style="1" customWidth="1"/>
    <col min="16" max="16" width="8.88671875" style="2"/>
    <col min="17" max="17" width="9.109375" style="2" customWidth="1"/>
    <col min="18" max="16384" width="8.88671875" style="2"/>
  </cols>
  <sheetData>
    <row r="1" spans="1:17" s="113" customFormat="1" ht="20.25" customHeight="1" x14ac:dyDescent="0.3">
      <c r="A1" s="264"/>
      <c r="B1" s="510" t="s">
        <v>238</v>
      </c>
      <c r="C1" s="511"/>
      <c r="D1" s="511"/>
      <c r="E1" s="511"/>
      <c r="F1" s="511"/>
      <c r="G1" s="511"/>
      <c r="H1" s="511"/>
      <c r="I1" s="511"/>
      <c r="J1" s="511"/>
      <c r="K1" s="511"/>
      <c r="L1" s="511"/>
      <c r="M1" s="511"/>
      <c r="N1" s="511"/>
      <c r="O1" s="511"/>
      <c r="P1" s="175"/>
      <c r="Q1" s="175"/>
    </row>
    <row r="2" spans="1:17" s="113" customFormat="1" ht="63" customHeight="1" x14ac:dyDescent="0.3">
      <c r="A2" s="265"/>
      <c r="B2" s="510"/>
      <c r="C2" s="511"/>
      <c r="D2" s="511"/>
      <c r="E2" s="511"/>
      <c r="F2" s="511"/>
      <c r="G2" s="511"/>
      <c r="H2" s="511"/>
      <c r="I2" s="511"/>
      <c r="J2" s="511"/>
      <c r="K2" s="511"/>
      <c r="L2" s="511"/>
      <c r="M2" s="511"/>
      <c r="N2" s="511"/>
      <c r="O2" s="511"/>
      <c r="P2" s="175"/>
      <c r="Q2" s="175"/>
    </row>
    <row r="3" spans="1:17" s="113" customFormat="1" ht="6" customHeight="1" thickBot="1" x14ac:dyDescent="0.35">
      <c r="A3" s="265"/>
      <c r="B3" s="512"/>
      <c r="C3" s="513"/>
      <c r="D3" s="513"/>
      <c r="E3" s="513"/>
      <c r="F3" s="513"/>
      <c r="G3" s="513"/>
      <c r="H3" s="513"/>
      <c r="I3" s="513"/>
      <c r="J3" s="513"/>
      <c r="K3" s="513"/>
      <c r="L3" s="513"/>
      <c r="M3" s="513"/>
      <c r="N3" s="513"/>
      <c r="O3" s="513"/>
      <c r="P3" s="175"/>
      <c r="Q3" s="175"/>
    </row>
    <row r="4" spans="1:17" s="113" customFormat="1" ht="31.5" customHeight="1" x14ac:dyDescent="0.3">
      <c r="A4" s="266"/>
      <c r="B4" s="267"/>
      <c r="C4" s="268" t="s">
        <v>216</v>
      </c>
      <c r="D4" s="514" t="s">
        <v>22</v>
      </c>
      <c r="E4" s="514" t="s">
        <v>25</v>
      </c>
      <c r="F4" s="514" t="s">
        <v>23</v>
      </c>
      <c r="G4" s="514" t="s">
        <v>6</v>
      </c>
      <c r="H4" s="493">
        <v>1</v>
      </c>
      <c r="I4" s="493">
        <v>2</v>
      </c>
      <c r="J4" s="493" t="s">
        <v>26</v>
      </c>
      <c r="K4" s="493" t="s">
        <v>27</v>
      </c>
      <c r="L4" s="491" t="s">
        <v>77</v>
      </c>
      <c r="M4" s="514"/>
      <c r="N4" s="515"/>
      <c r="O4" s="508" t="s">
        <v>33</v>
      </c>
      <c r="P4" s="175"/>
      <c r="Q4" s="175"/>
    </row>
    <row r="5" spans="1:17" s="113" customFormat="1" ht="21.75" customHeight="1" thickBot="1" x14ac:dyDescent="0.35">
      <c r="A5" s="219" t="s">
        <v>18</v>
      </c>
      <c r="B5" s="269" t="s">
        <v>59</v>
      </c>
      <c r="C5" s="258"/>
      <c r="D5" s="495"/>
      <c r="E5" s="495"/>
      <c r="F5" s="495"/>
      <c r="G5" s="495"/>
      <c r="H5" s="494"/>
      <c r="I5" s="494"/>
      <c r="J5" s="494"/>
      <c r="K5" s="494"/>
      <c r="L5" s="492"/>
      <c r="M5" s="495"/>
      <c r="N5" s="516"/>
      <c r="O5" s="509"/>
      <c r="P5" s="175"/>
      <c r="Q5" s="175"/>
    </row>
    <row r="6" spans="1:17" ht="72" x14ac:dyDescent="0.3">
      <c r="A6" s="22">
        <v>1</v>
      </c>
      <c r="B6" s="23" t="s">
        <v>7</v>
      </c>
      <c r="C6" s="259" t="s">
        <v>183</v>
      </c>
      <c r="D6" s="24"/>
      <c r="E6" s="24"/>
      <c r="F6" s="24"/>
      <c r="G6" s="24"/>
      <c r="H6" s="25" t="b">
        <f t="shared" ref="H6" si="0">IF(A6=1,IF(D6="y",1,IF(D6="yes",1,IF(E6="y",0.5,IF(E6="yes",0.5)))))</f>
        <v>0</v>
      </c>
      <c r="I6" s="25" t="b">
        <f t="shared" ref="I6" si="1">IF(A6=2,IF(D6="y",1,IF(D6="yes",1,IF(E6="y",0.5,IF(E6="yes",0.5)))))</f>
        <v>0</v>
      </c>
      <c r="J6" s="25" t="b">
        <f>IF(A6=1,IF(F6="y",1,IF(F6="yes",1)))</f>
        <v>0</v>
      </c>
      <c r="K6" s="25" t="b">
        <f t="shared" ref="K6" si="2">IF(A6=2,IF(G6="y",1,IF(G6="yes",1)))</f>
        <v>0</v>
      </c>
      <c r="L6" s="24"/>
      <c r="M6" s="26"/>
      <c r="N6" s="27"/>
      <c r="O6" s="270" t="s">
        <v>111</v>
      </c>
      <c r="P6" s="3"/>
      <c r="Q6" s="1"/>
    </row>
    <row r="7" spans="1:17" ht="62.4" x14ac:dyDescent="0.3">
      <c r="A7" s="22">
        <v>1</v>
      </c>
      <c r="B7" s="23" t="s">
        <v>8</v>
      </c>
      <c r="C7" s="259" t="s">
        <v>184</v>
      </c>
      <c r="D7" s="24"/>
      <c r="E7" s="24"/>
      <c r="F7" s="24"/>
      <c r="G7" s="24"/>
      <c r="H7" s="25" t="b">
        <f t="shared" ref="H7:H16" si="3">IF(A7=1,IF(D7="y",1,IF(D7="yes",1,IF(E7="y",0.5,IF(E7="yes",0.5)))))</f>
        <v>0</v>
      </c>
      <c r="I7" s="25" t="b">
        <f t="shared" ref="I7:I11" si="4">IF(A7=2,IF(D7="y",1,IF(D7="yes",1,IF(E7="y",0.5,IF(E7="yes",0.5)))))</f>
        <v>0</v>
      </c>
      <c r="J7" s="25" t="b">
        <f t="shared" ref="J7:J10" si="5">IF(A7=1,IF(F7="y",1,IF(F7="yes",1)))</f>
        <v>0</v>
      </c>
      <c r="K7" s="25" t="b">
        <f t="shared" ref="K7:K11" si="6">IF(A7=2,IF(G7="y",1,IF(G7="yes",1)))</f>
        <v>0</v>
      </c>
      <c r="L7" s="24"/>
      <c r="M7" s="26"/>
      <c r="N7" s="28"/>
      <c r="O7" s="241" t="s">
        <v>110</v>
      </c>
      <c r="P7" s="3"/>
      <c r="Q7" s="1"/>
    </row>
    <row r="8" spans="1:17" ht="247.5" customHeight="1" x14ac:dyDescent="0.3">
      <c r="A8" s="22">
        <v>1</v>
      </c>
      <c r="B8" s="23" t="s">
        <v>9</v>
      </c>
      <c r="C8" s="259" t="s">
        <v>185</v>
      </c>
      <c r="D8" s="24"/>
      <c r="E8" s="24"/>
      <c r="F8" s="24"/>
      <c r="G8" s="24"/>
      <c r="H8" s="25" t="b">
        <f t="shared" si="3"/>
        <v>0</v>
      </c>
      <c r="I8" s="25" t="b">
        <f t="shared" si="4"/>
        <v>0</v>
      </c>
      <c r="J8" s="25" t="b">
        <f t="shared" si="5"/>
        <v>0</v>
      </c>
      <c r="K8" s="25" t="b">
        <f t="shared" si="6"/>
        <v>0</v>
      </c>
      <c r="L8" s="24"/>
      <c r="M8" s="26"/>
      <c r="N8" s="29"/>
      <c r="O8" s="241" t="s">
        <v>134</v>
      </c>
      <c r="P8" s="3"/>
      <c r="Q8" s="1"/>
    </row>
    <row r="9" spans="1:17" ht="100.8" x14ac:dyDescent="0.3">
      <c r="A9" s="22">
        <v>1</v>
      </c>
      <c r="B9" s="23">
        <v>2.4</v>
      </c>
      <c r="C9" s="235" t="s">
        <v>195</v>
      </c>
      <c r="D9" s="24"/>
      <c r="E9" s="24"/>
      <c r="F9" s="24"/>
      <c r="G9" s="24"/>
      <c r="H9" s="25" t="b">
        <f t="shared" si="3"/>
        <v>0</v>
      </c>
      <c r="I9" s="25" t="b">
        <f t="shared" si="4"/>
        <v>0</v>
      </c>
      <c r="J9" s="25" t="b">
        <f t="shared" si="5"/>
        <v>0</v>
      </c>
      <c r="K9" s="25" t="b">
        <f t="shared" si="6"/>
        <v>0</v>
      </c>
      <c r="L9" s="24"/>
      <c r="M9" s="26"/>
      <c r="N9" s="29"/>
      <c r="O9" s="241" t="s">
        <v>196</v>
      </c>
      <c r="P9" s="3"/>
      <c r="Q9" s="1"/>
    </row>
    <row r="10" spans="1:17" ht="158.4" x14ac:dyDescent="0.3">
      <c r="A10" s="22">
        <v>1</v>
      </c>
      <c r="B10" s="23">
        <v>2.5</v>
      </c>
      <c r="C10" s="259" t="s">
        <v>73</v>
      </c>
      <c r="D10" s="24"/>
      <c r="E10" s="24"/>
      <c r="F10" s="24"/>
      <c r="G10" s="24"/>
      <c r="H10" s="25" t="b">
        <f t="shared" si="3"/>
        <v>0</v>
      </c>
      <c r="I10" s="25" t="b">
        <f t="shared" si="4"/>
        <v>0</v>
      </c>
      <c r="J10" s="25" t="b">
        <f t="shared" si="5"/>
        <v>0</v>
      </c>
      <c r="K10" s="25" t="b">
        <f t="shared" si="6"/>
        <v>0</v>
      </c>
      <c r="L10" s="24"/>
      <c r="M10" s="26"/>
      <c r="N10" s="29"/>
      <c r="O10" s="241" t="s">
        <v>78</v>
      </c>
      <c r="P10" s="3"/>
      <c r="Q10" s="1"/>
    </row>
    <row r="11" spans="1:17" ht="63.75" customHeight="1" x14ac:dyDescent="0.3">
      <c r="A11" s="30">
        <v>2</v>
      </c>
      <c r="B11" s="31">
        <v>2.6</v>
      </c>
      <c r="C11" s="237" t="s">
        <v>113</v>
      </c>
      <c r="D11" s="24"/>
      <c r="E11" s="32"/>
      <c r="F11" s="32"/>
      <c r="G11" s="32"/>
      <c r="H11" s="25" t="b">
        <f t="shared" si="3"/>
        <v>0</v>
      </c>
      <c r="I11" s="25" t="b">
        <f t="shared" si="4"/>
        <v>0</v>
      </c>
      <c r="J11" s="25" t="b">
        <f>IF(A11=2,IF(G11="y",1,IF(G11="yes",1)))</f>
        <v>0</v>
      </c>
      <c r="K11" s="25" t="b">
        <f t="shared" si="6"/>
        <v>0</v>
      </c>
      <c r="L11" s="33"/>
      <c r="M11" s="34"/>
      <c r="N11" s="35"/>
      <c r="O11" s="271" t="s">
        <v>116</v>
      </c>
      <c r="P11" s="3"/>
      <c r="Q11" s="1"/>
    </row>
    <row r="12" spans="1:17" ht="102.75" customHeight="1" x14ac:dyDescent="0.3">
      <c r="A12" s="30">
        <v>2</v>
      </c>
      <c r="B12" s="31">
        <v>2.7</v>
      </c>
      <c r="C12" s="237" t="s">
        <v>186</v>
      </c>
      <c r="D12" s="24"/>
      <c r="E12" s="32"/>
      <c r="F12" s="32"/>
      <c r="G12" s="32"/>
      <c r="H12" s="25" t="b">
        <f t="shared" si="3"/>
        <v>0</v>
      </c>
      <c r="I12" s="25" t="b">
        <f t="shared" ref="I12:I16" si="7">IF(A12=2,IF(D12="y",1,IF(D12="yes",1,IF(E12="y",0.5,IF(E12="yes",0.5)))))</f>
        <v>0</v>
      </c>
      <c r="J12" s="25" t="b">
        <f t="shared" ref="J12:J16" si="8">IF(A12=2,IF(G12="y",1,IF(G12="yes",1)))</f>
        <v>0</v>
      </c>
      <c r="K12" s="25" t="b">
        <f t="shared" ref="K12:K16" si="9">IF(A12=2,IF(G12="y",1,IF(G12="yes",1)))</f>
        <v>0</v>
      </c>
      <c r="L12" s="33"/>
      <c r="M12" s="34"/>
      <c r="N12" s="35"/>
      <c r="O12" s="271" t="s">
        <v>115</v>
      </c>
      <c r="P12" s="3"/>
      <c r="Q12" s="1"/>
    </row>
    <row r="13" spans="1:17" ht="72" customHeight="1" x14ac:dyDescent="0.3">
      <c r="A13" s="30">
        <v>2</v>
      </c>
      <c r="B13" s="31">
        <v>2.8</v>
      </c>
      <c r="C13" s="260" t="s">
        <v>114</v>
      </c>
      <c r="D13" s="24"/>
      <c r="E13" s="32"/>
      <c r="F13" s="32"/>
      <c r="G13" s="32"/>
      <c r="H13" s="25" t="b">
        <f t="shared" si="3"/>
        <v>0</v>
      </c>
      <c r="I13" s="25" t="b">
        <f t="shared" si="7"/>
        <v>0</v>
      </c>
      <c r="J13" s="25" t="b">
        <f t="shared" si="8"/>
        <v>0</v>
      </c>
      <c r="K13" s="25" t="b">
        <f t="shared" si="9"/>
        <v>0</v>
      </c>
      <c r="L13" s="33"/>
      <c r="M13" s="34"/>
      <c r="N13" s="35"/>
      <c r="O13" s="271" t="s">
        <v>117</v>
      </c>
      <c r="P13" s="3"/>
      <c r="Q13" s="1"/>
    </row>
    <row r="14" spans="1:17" ht="78" x14ac:dyDescent="0.3">
      <c r="A14" s="30">
        <v>2</v>
      </c>
      <c r="B14" s="31">
        <v>2.9</v>
      </c>
      <c r="C14" s="260" t="s">
        <v>187</v>
      </c>
      <c r="D14" s="24" t="s">
        <v>128</v>
      </c>
      <c r="E14" s="32"/>
      <c r="F14" s="32"/>
      <c r="G14" s="32"/>
      <c r="H14" s="25" t="b">
        <f t="shared" si="3"/>
        <v>0</v>
      </c>
      <c r="I14" s="25">
        <f t="shared" si="7"/>
        <v>1</v>
      </c>
      <c r="J14" s="25" t="b">
        <f t="shared" si="8"/>
        <v>0</v>
      </c>
      <c r="K14" s="25" t="b">
        <f t="shared" si="9"/>
        <v>0</v>
      </c>
      <c r="L14" s="33"/>
      <c r="M14" s="34"/>
      <c r="N14" s="35"/>
      <c r="O14" s="271" t="s">
        <v>118</v>
      </c>
      <c r="P14" s="3"/>
      <c r="Q14" s="1"/>
    </row>
    <row r="15" spans="1:17" ht="72" x14ac:dyDescent="0.3">
      <c r="A15" s="30">
        <v>2</v>
      </c>
      <c r="B15" s="31">
        <v>2.1</v>
      </c>
      <c r="C15" s="260" t="s">
        <v>74</v>
      </c>
      <c r="D15" s="24" t="s">
        <v>128</v>
      </c>
      <c r="E15" s="32"/>
      <c r="F15" s="32"/>
      <c r="G15" s="32"/>
      <c r="H15" s="25" t="b">
        <f t="shared" si="3"/>
        <v>0</v>
      </c>
      <c r="I15" s="25">
        <f t="shared" si="7"/>
        <v>1</v>
      </c>
      <c r="J15" s="25" t="b">
        <f t="shared" si="8"/>
        <v>0</v>
      </c>
      <c r="K15" s="25" t="b">
        <f t="shared" si="9"/>
        <v>0</v>
      </c>
      <c r="L15" s="33"/>
      <c r="M15" s="34"/>
      <c r="N15" s="35"/>
      <c r="O15" s="271" t="s">
        <v>119</v>
      </c>
      <c r="P15" s="3"/>
      <c r="Q15" s="1"/>
    </row>
    <row r="16" spans="1:17" ht="144.6" thickBot="1" x14ac:dyDescent="0.35">
      <c r="A16" s="36">
        <v>2</v>
      </c>
      <c r="B16" s="37">
        <v>2.11</v>
      </c>
      <c r="C16" s="261" t="s">
        <v>192</v>
      </c>
      <c r="D16" s="24" t="s">
        <v>128</v>
      </c>
      <c r="E16" s="38"/>
      <c r="F16" s="38"/>
      <c r="G16" s="38"/>
      <c r="H16" s="25" t="b">
        <f t="shared" si="3"/>
        <v>0</v>
      </c>
      <c r="I16" s="25">
        <f t="shared" si="7"/>
        <v>1</v>
      </c>
      <c r="J16" s="25" t="b">
        <f t="shared" si="8"/>
        <v>0</v>
      </c>
      <c r="K16" s="25" t="b">
        <f t="shared" si="9"/>
        <v>0</v>
      </c>
      <c r="L16" s="38"/>
      <c r="M16" s="39"/>
      <c r="N16" s="40"/>
      <c r="O16" s="272" t="s">
        <v>197</v>
      </c>
      <c r="P16" s="3"/>
      <c r="Q16" s="1"/>
    </row>
    <row r="17" spans="1:16" ht="22.5" customHeight="1" x14ac:dyDescent="0.3">
      <c r="A17" s="41"/>
      <c r="B17" s="88"/>
      <c r="C17" s="262"/>
      <c r="D17" s="88"/>
      <c r="E17" s="88"/>
      <c r="F17" s="88"/>
      <c r="G17" s="88"/>
      <c r="H17" s="89">
        <f>SUM(H6:H16)</f>
        <v>0</v>
      </c>
      <c r="I17" s="89">
        <f>SUM(I6:I16)</f>
        <v>3</v>
      </c>
      <c r="J17" s="89">
        <f>SUM(J6:J16)</f>
        <v>0</v>
      </c>
      <c r="K17" s="89">
        <f>SUM(K6:K16)</f>
        <v>0</v>
      </c>
      <c r="L17" s="88"/>
      <c r="M17" s="90"/>
      <c r="N17" s="90"/>
      <c r="O17" s="91"/>
      <c r="P17" s="5"/>
    </row>
    <row r="18" spans="1:16" ht="16.2" thickBot="1" x14ac:dyDescent="0.35">
      <c r="A18" s="7"/>
      <c r="B18" s="92"/>
      <c r="C18" s="230"/>
      <c r="D18" s="93"/>
      <c r="E18" s="93"/>
      <c r="F18" s="93"/>
      <c r="G18" s="84"/>
      <c r="H18" s="84"/>
      <c r="I18" s="84"/>
      <c r="J18" s="84"/>
      <c r="K18" s="84"/>
      <c r="L18" s="84"/>
      <c r="M18" s="94"/>
      <c r="N18" s="94"/>
      <c r="O18" s="95"/>
      <c r="P18" s="5"/>
    </row>
    <row r="19" spans="1:16" ht="24.75" customHeight="1" x14ac:dyDescent="0.3">
      <c r="A19" s="7"/>
      <c r="B19" s="92"/>
      <c r="C19" s="222" t="s">
        <v>30</v>
      </c>
      <c r="D19" s="53"/>
      <c r="E19" s="53"/>
      <c r="F19" s="54"/>
      <c r="G19" s="84"/>
      <c r="H19" s="84"/>
      <c r="I19" s="84"/>
      <c r="J19" s="84"/>
      <c r="K19" s="84"/>
      <c r="L19" s="84"/>
      <c r="M19" s="94"/>
      <c r="N19" s="94"/>
      <c r="O19" s="95"/>
      <c r="P19" s="5"/>
    </row>
    <row r="20" spans="1:16" ht="23.25" customHeight="1" x14ac:dyDescent="0.3">
      <c r="A20" s="7"/>
      <c r="B20" s="92"/>
      <c r="C20" s="223" t="s">
        <v>28</v>
      </c>
      <c r="D20" s="55">
        <v>1</v>
      </c>
      <c r="E20" s="15">
        <v>2</v>
      </c>
      <c r="F20" s="244" t="s">
        <v>63</v>
      </c>
      <c r="G20" s="85"/>
      <c r="H20" s="84"/>
      <c r="I20" s="84"/>
      <c r="J20" s="84"/>
      <c r="K20" s="84"/>
      <c r="L20" s="84"/>
      <c r="M20" s="94"/>
      <c r="N20" s="94"/>
      <c r="O20" s="84"/>
      <c r="P20" s="5"/>
    </row>
    <row r="21" spans="1:16" ht="16.2" hidden="1" x14ac:dyDescent="0.3">
      <c r="A21" s="7"/>
      <c r="B21" s="92"/>
      <c r="C21" s="224" t="s">
        <v>29</v>
      </c>
      <c r="D21" s="15">
        <f>+H17</f>
        <v>0</v>
      </c>
      <c r="E21" s="15">
        <f>+I17</f>
        <v>3</v>
      </c>
      <c r="F21" s="66">
        <f>SUM(D21:E21)</f>
        <v>3</v>
      </c>
      <c r="G21" s="86"/>
      <c r="H21" s="84"/>
      <c r="I21" s="84"/>
      <c r="J21" s="84"/>
      <c r="K21" s="84"/>
      <c r="L21" s="84"/>
      <c r="M21" s="94"/>
      <c r="N21" s="94"/>
      <c r="O21" s="84"/>
      <c r="P21" s="5"/>
    </row>
    <row r="22" spans="1:16" ht="16.2" hidden="1" x14ac:dyDescent="0.3">
      <c r="A22" s="7"/>
      <c r="B22" s="92"/>
      <c r="C22" s="224"/>
      <c r="D22" s="56"/>
      <c r="E22" s="56"/>
      <c r="F22" s="57"/>
      <c r="G22" s="86"/>
      <c r="H22" s="84"/>
      <c r="I22" s="84"/>
      <c r="J22" s="84"/>
      <c r="K22" s="84"/>
      <c r="L22" s="84"/>
      <c r="M22" s="94"/>
      <c r="N22" s="94"/>
      <c r="O22" s="84"/>
      <c r="P22" s="5"/>
    </row>
    <row r="23" spans="1:16" ht="16.2" hidden="1" x14ac:dyDescent="0.3">
      <c r="A23" s="7"/>
      <c r="B23" s="92"/>
      <c r="C23" s="225" t="s">
        <v>31</v>
      </c>
      <c r="D23" s="56">
        <f>COUNTIF(A6:A16,"1")</f>
        <v>5</v>
      </c>
      <c r="E23" s="56">
        <f>COUNTIF(A6:A16,"2")</f>
        <v>6</v>
      </c>
      <c r="F23" s="57">
        <f>SUM(D23:E23)</f>
        <v>11</v>
      </c>
      <c r="G23" s="86"/>
      <c r="H23" s="84"/>
      <c r="I23" s="84"/>
      <c r="J23" s="84"/>
      <c r="K23" s="84"/>
      <c r="L23" s="84"/>
      <c r="M23" s="94"/>
      <c r="N23" s="94"/>
      <c r="O23" s="84"/>
      <c r="P23" s="5"/>
    </row>
    <row r="24" spans="1:16" ht="16.2" hidden="1" x14ac:dyDescent="0.3">
      <c r="A24" s="7"/>
      <c r="B24" s="92"/>
      <c r="C24" s="225" t="s">
        <v>24</v>
      </c>
      <c r="D24" s="58">
        <f>+J17</f>
        <v>0</v>
      </c>
      <c r="E24" s="59">
        <f>+K17</f>
        <v>0</v>
      </c>
      <c r="F24" s="60">
        <f>SUM(D24:E24)</f>
        <v>0</v>
      </c>
      <c r="G24" s="86"/>
      <c r="H24" s="84"/>
      <c r="I24" s="84"/>
      <c r="J24" s="84"/>
      <c r="K24" s="84"/>
      <c r="L24" s="84"/>
      <c r="M24" s="94"/>
      <c r="N24" s="94"/>
      <c r="O24" s="84"/>
      <c r="P24" s="5"/>
    </row>
    <row r="25" spans="1:16" ht="16.2" hidden="1" x14ac:dyDescent="0.3">
      <c r="A25" s="7"/>
      <c r="B25" s="92"/>
      <c r="C25" s="225" t="s">
        <v>21</v>
      </c>
      <c r="D25" s="15">
        <f>+D23-D24</f>
        <v>5</v>
      </c>
      <c r="E25" s="15">
        <f>+E23-E24</f>
        <v>6</v>
      </c>
      <c r="F25" s="66">
        <f>+F23-F24</f>
        <v>11</v>
      </c>
      <c r="G25" s="86"/>
      <c r="H25" s="84"/>
      <c r="I25" s="84"/>
      <c r="J25" s="84"/>
      <c r="K25" s="84"/>
      <c r="L25" s="84"/>
      <c r="M25" s="94"/>
      <c r="N25" s="94"/>
      <c r="O25" s="84"/>
      <c r="P25" s="5"/>
    </row>
    <row r="26" spans="1:16" ht="7.8" hidden="1" customHeight="1" x14ac:dyDescent="0.3">
      <c r="A26" s="7"/>
      <c r="B26" s="92"/>
      <c r="C26" s="225"/>
      <c r="D26" s="56"/>
      <c r="E26" s="56"/>
      <c r="F26" s="57"/>
      <c r="G26" s="86"/>
      <c r="H26" s="84"/>
      <c r="I26" s="84"/>
      <c r="J26" s="84"/>
      <c r="K26" s="84"/>
      <c r="L26" s="84"/>
      <c r="M26" s="94"/>
      <c r="N26" s="94"/>
      <c r="O26" s="84"/>
      <c r="P26" s="5"/>
    </row>
    <row r="27" spans="1:16" ht="23.4" customHeight="1" x14ac:dyDescent="0.3">
      <c r="A27" s="7"/>
      <c r="B27" s="92"/>
      <c r="C27" s="318" t="s">
        <v>217</v>
      </c>
      <c r="D27" s="254">
        <f>IF(D25=0,"N/A",D21/D25)</f>
        <v>0</v>
      </c>
      <c r="E27" s="254">
        <f>IF(E25=0,"N/A",E21/E25)</f>
        <v>0.5</v>
      </c>
      <c r="F27" s="273">
        <f>IF(F25=0,"N/A",+F21/F25)</f>
        <v>0.27272727272727271</v>
      </c>
      <c r="G27" s="86"/>
      <c r="H27" s="84"/>
      <c r="I27" s="84"/>
      <c r="J27" s="84"/>
      <c r="K27" s="84"/>
      <c r="L27" s="84"/>
      <c r="M27" s="94"/>
      <c r="N27" s="94"/>
      <c r="O27" s="84"/>
      <c r="P27" s="5"/>
    </row>
    <row r="28" spans="1:16" ht="24.75" customHeight="1" thickBot="1" x14ac:dyDescent="0.35">
      <c r="A28" s="7"/>
      <c r="B28" s="92"/>
      <c r="C28" s="227"/>
      <c r="D28" s="56"/>
      <c r="E28" s="56"/>
      <c r="F28" s="43"/>
      <c r="G28" s="86"/>
      <c r="H28" s="84"/>
      <c r="I28" s="84"/>
      <c r="J28" s="84"/>
      <c r="K28" s="84"/>
      <c r="L28" s="84"/>
      <c r="M28" s="94"/>
      <c r="N28" s="94"/>
      <c r="O28" s="84"/>
      <c r="P28" s="5"/>
    </row>
    <row r="29" spans="1:16" ht="51.75" customHeight="1" thickBot="1" x14ac:dyDescent="0.35">
      <c r="A29" s="7"/>
      <c r="B29" s="92"/>
      <c r="C29" s="228" t="s">
        <v>69</v>
      </c>
      <c r="D29" s="256" t="str">
        <f>IF(AND(D27&gt;=0,D27&lt;66%),"High",IF(AND(D27&gt;65%,D27&lt;90%),"Medium",IF(D27&gt;89%,"Low")))</f>
        <v>High</v>
      </c>
      <c r="E29" s="61"/>
      <c r="F29" s="256" t="str">
        <f>IF(F25=0,"N/A",IF(AND(F27&gt;=0,F27&lt;33%),"High",IF(AND(F27&gt;32%,F27&lt;78%),"Medium",IF(F27&gt;77%,"Low"))))</f>
        <v>High</v>
      </c>
      <c r="G29" s="86"/>
      <c r="H29" s="84"/>
      <c r="I29" s="84"/>
      <c r="J29" s="84"/>
      <c r="K29" s="84"/>
      <c r="L29" s="84"/>
      <c r="M29" s="94"/>
      <c r="N29" s="94"/>
      <c r="O29" s="84"/>
      <c r="P29" s="5"/>
    </row>
    <row r="30" spans="1:16" ht="18.75" customHeight="1" x14ac:dyDescent="0.3">
      <c r="A30" s="5"/>
      <c r="B30" s="87"/>
      <c r="C30" s="239"/>
      <c r="D30" s="16"/>
      <c r="E30" s="16"/>
      <c r="F30" s="16"/>
      <c r="G30" s="84"/>
      <c r="H30" s="84"/>
      <c r="I30" s="84"/>
      <c r="J30" s="84"/>
      <c r="K30" s="84"/>
      <c r="L30" s="84"/>
      <c r="M30" s="94"/>
      <c r="N30" s="94"/>
      <c r="O30" s="84"/>
      <c r="P30" s="5"/>
    </row>
    <row r="31" spans="1:16" ht="15.6" x14ac:dyDescent="0.3">
      <c r="A31" s="5"/>
      <c r="B31" s="87"/>
      <c r="C31" s="229" t="s">
        <v>68</v>
      </c>
      <c r="D31" s="83"/>
      <c r="E31" s="83"/>
      <c r="F31" s="83"/>
      <c r="G31" s="84"/>
      <c r="H31" s="84"/>
      <c r="I31" s="84"/>
      <c r="J31" s="84"/>
      <c r="K31" s="84"/>
      <c r="L31" s="84"/>
      <c r="M31" s="94"/>
      <c r="N31" s="94"/>
      <c r="O31" s="84"/>
      <c r="P31" s="5"/>
    </row>
    <row r="32" spans="1:16" ht="15.6" x14ac:dyDescent="0.3">
      <c r="A32" s="5"/>
      <c r="B32" s="87"/>
      <c r="C32" s="181" t="s">
        <v>218</v>
      </c>
      <c r="D32" s="83"/>
      <c r="E32" s="83"/>
      <c r="F32" s="83"/>
      <c r="G32" s="87"/>
      <c r="H32" s="87"/>
      <c r="I32" s="87"/>
      <c r="J32" s="87"/>
      <c r="K32" s="87"/>
      <c r="L32" s="87"/>
      <c r="M32" s="94"/>
      <c r="N32" s="94"/>
      <c r="O32" s="84"/>
      <c r="P32" s="5"/>
    </row>
    <row r="33" spans="1:16" ht="15.6" x14ac:dyDescent="0.3">
      <c r="A33" s="5"/>
      <c r="B33" s="87"/>
      <c r="C33" s="181" t="s">
        <v>219</v>
      </c>
      <c r="D33" s="83"/>
      <c r="E33" s="83"/>
      <c r="F33" s="83"/>
      <c r="G33" s="87"/>
      <c r="H33" s="87"/>
      <c r="I33" s="87"/>
      <c r="J33" s="87"/>
      <c r="K33" s="87"/>
      <c r="L33" s="87"/>
      <c r="M33" s="94"/>
      <c r="N33" s="94"/>
      <c r="O33" s="84"/>
      <c r="P33" s="5"/>
    </row>
    <row r="34" spans="1:16" ht="15.6" x14ac:dyDescent="0.3">
      <c r="A34" s="5"/>
      <c r="B34" s="87"/>
      <c r="C34" s="181" t="s">
        <v>220</v>
      </c>
      <c r="D34" s="83"/>
      <c r="E34" s="83"/>
      <c r="F34" s="83"/>
      <c r="G34" s="87"/>
      <c r="H34" s="87"/>
      <c r="I34" s="87"/>
      <c r="J34" s="87"/>
      <c r="K34" s="87"/>
      <c r="L34" s="87"/>
      <c r="M34" s="94"/>
      <c r="N34" s="94"/>
      <c r="O34" s="84"/>
      <c r="P34" s="5"/>
    </row>
    <row r="35" spans="1:16" ht="15.6" x14ac:dyDescent="0.3">
      <c r="A35" s="5"/>
      <c r="B35" s="87"/>
      <c r="C35" s="230"/>
      <c r="D35" s="83"/>
      <c r="E35" s="83"/>
      <c r="F35" s="83"/>
      <c r="G35" s="87"/>
      <c r="H35" s="87"/>
      <c r="I35" s="87"/>
      <c r="J35" s="87"/>
      <c r="K35" s="87"/>
      <c r="L35" s="87"/>
      <c r="M35" s="94"/>
      <c r="N35" s="94"/>
      <c r="O35" s="84"/>
      <c r="P35" s="5"/>
    </row>
    <row r="36" spans="1:16" ht="15.6" x14ac:dyDescent="0.3">
      <c r="A36" s="5"/>
      <c r="B36" s="87"/>
      <c r="C36" s="231" t="s">
        <v>67</v>
      </c>
      <c r="D36" s="83"/>
      <c r="E36" s="83"/>
      <c r="F36" s="83"/>
      <c r="G36" s="87"/>
      <c r="H36" s="87"/>
      <c r="I36" s="87"/>
      <c r="J36" s="87"/>
      <c r="K36" s="87"/>
      <c r="L36" s="87"/>
      <c r="M36" s="94"/>
      <c r="N36" s="94"/>
      <c r="O36" s="84"/>
      <c r="P36" s="5"/>
    </row>
    <row r="37" spans="1:16" ht="15.6" x14ac:dyDescent="0.3">
      <c r="A37" s="5"/>
      <c r="B37" s="87"/>
      <c r="C37" s="181" t="s">
        <v>221</v>
      </c>
      <c r="D37" s="83"/>
      <c r="E37" s="83"/>
      <c r="F37" s="83"/>
      <c r="G37" s="87"/>
      <c r="H37" s="87"/>
      <c r="I37" s="87"/>
      <c r="J37" s="87"/>
      <c r="K37" s="87"/>
      <c r="L37" s="87"/>
      <c r="M37" s="94"/>
      <c r="N37" s="94"/>
      <c r="O37" s="84"/>
      <c r="P37" s="5"/>
    </row>
    <row r="38" spans="1:16" ht="15.6" x14ac:dyDescent="0.3">
      <c r="A38" s="5"/>
      <c r="B38" s="87"/>
      <c r="C38" s="181" t="s">
        <v>222</v>
      </c>
      <c r="D38" s="83"/>
      <c r="E38" s="83"/>
      <c r="F38" s="83"/>
      <c r="G38" s="87"/>
      <c r="H38" s="87"/>
      <c r="I38" s="87"/>
      <c r="J38" s="87"/>
      <c r="K38" s="87"/>
      <c r="L38" s="87"/>
      <c r="M38" s="94"/>
      <c r="N38" s="94"/>
      <c r="O38" s="84"/>
      <c r="P38" s="5"/>
    </row>
    <row r="39" spans="1:16" ht="15.6" x14ac:dyDescent="0.3">
      <c r="A39" s="5"/>
      <c r="B39" s="87"/>
      <c r="C39" s="181" t="s">
        <v>223</v>
      </c>
      <c r="D39" s="83"/>
      <c r="E39" s="83"/>
      <c r="F39" s="83"/>
      <c r="G39" s="87"/>
      <c r="H39" s="87"/>
      <c r="I39" s="87"/>
      <c r="J39" s="87"/>
      <c r="K39" s="87"/>
      <c r="L39" s="87"/>
      <c r="M39" s="94"/>
      <c r="N39" s="94"/>
      <c r="O39" s="84"/>
      <c r="P39" s="5"/>
    </row>
    <row r="40" spans="1:16" ht="15.6" x14ac:dyDescent="0.3">
      <c r="A40" s="5"/>
      <c r="B40" s="87"/>
      <c r="C40" s="232"/>
      <c r="D40" s="81"/>
      <c r="E40" s="81"/>
      <c r="F40" s="81"/>
      <c r="G40" s="87"/>
      <c r="H40" s="87"/>
      <c r="I40" s="87"/>
      <c r="J40" s="87"/>
      <c r="K40" s="87"/>
      <c r="L40" s="87"/>
      <c r="M40" s="94"/>
      <c r="N40" s="94"/>
      <c r="O40" s="84"/>
      <c r="P40" s="5"/>
    </row>
    <row r="41" spans="1:16" ht="62.4" x14ac:dyDescent="0.3">
      <c r="A41" s="5"/>
      <c r="B41" s="87"/>
      <c r="C41" s="233" t="s">
        <v>226</v>
      </c>
      <c r="D41" s="81"/>
      <c r="E41" s="81"/>
      <c r="F41" s="81"/>
      <c r="G41" s="87"/>
      <c r="H41" s="87"/>
      <c r="I41" s="87"/>
      <c r="J41" s="87"/>
      <c r="K41" s="87"/>
      <c r="L41" s="87"/>
      <c r="M41" s="94"/>
      <c r="N41" s="94"/>
      <c r="O41" s="84"/>
      <c r="P41" s="5"/>
    </row>
    <row r="42" spans="1:16" ht="15.6" x14ac:dyDescent="0.3">
      <c r="A42" s="5"/>
      <c r="B42" s="5"/>
      <c r="C42" s="263"/>
      <c r="D42" s="5"/>
      <c r="E42" s="5"/>
      <c r="F42" s="5"/>
      <c r="G42" s="5"/>
      <c r="H42" s="5"/>
      <c r="I42" s="5"/>
      <c r="J42" s="5"/>
      <c r="K42" s="5"/>
      <c r="L42" s="5"/>
      <c r="M42" s="8"/>
      <c r="N42" s="8"/>
      <c r="O42" s="3"/>
      <c r="P42" s="5"/>
    </row>
    <row r="43" spans="1:16" x14ac:dyDescent="0.3">
      <c r="A43" s="5"/>
      <c r="B43" s="5"/>
      <c r="C43" s="5"/>
      <c r="D43" s="5"/>
      <c r="E43" s="5"/>
      <c r="F43" s="5"/>
      <c r="G43" s="5"/>
      <c r="H43" s="5"/>
      <c r="I43" s="5"/>
      <c r="J43" s="5"/>
      <c r="K43" s="5"/>
      <c r="L43" s="5"/>
      <c r="M43" s="8"/>
      <c r="N43" s="8"/>
      <c r="O43" s="3"/>
      <c r="P43" s="5"/>
    </row>
    <row r="44" spans="1:16" x14ac:dyDescent="0.3">
      <c r="A44" s="5"/>
      <c r="B44" s="5"/>
      <c r="C44" s="5"/>
      <c r="D44" s="5"/>
      <c r="E44" s="5"/>
      <c r="F44" s="5"/>
      <c r="G44" s="5"/>
      <c r="H44" s="5"/>
      <c r="I44" s="5"/>
      <c r="J44" s="5"/>
      <c r="K44" s="5"/>
      <c r="L44" s="5"/>
      <c r="M44" s="8"/>
      <c r="N44" s="8"/>
      <c r="O44" s="3"/>
      <c r="P44" s="5"/>
    </row>
    <row r="45" spans="1:16" x14ac:dyDescent="0.3">
      <c r="A45" s="5"/>
      <c r="B45" s="5"/>
      <c r="C45" s="5"/>
      <c r="D45" s="5"/>
      <c r="E45" s="5"/>
      <c r="F45" s="5"/>
      <c r="G45" s="5"/>
      <c r="H45" s="5"/>
      <c r="I45" s="5"/>
      <c r="J45" s="5"/>
      <c r="K45" s="5"/>
      <c r="L45" s="5"/>
      <c r="M45" s="8"/>
      <c r="N45" s="8"/>
      <c r="O45" s="3"/>
      <c r="P45" s="5"/>
    </row>
    <row r="46" spans="1:16" x14ac:dyDescent="0.3">
      <c r="A46" s="5"/>
      <c r="B46" s="5"/>
      <c r="C46" s="5"/>
      <c r="D46" s="5"/>
      <c r="E46" s="5"/>
      <c r="F46" s="5"/>
      <c r="G46" s="5"/>
      <c r="H46" s="5"/>
      <c r="I46" s="5"/>
      <c r="J46" s="5"/>
      <c r="K46" s="5"/>
      <c r="L46" s="5"/>
      <c r="M46" s="8"/>
      <c r="N46" s="8"/>
      <c r="O46" s="3"/>
      <c r="P46" s="5"/>
    </row>
    <row r="47" spans="1:16" x14ac:dyDescent="0.3">
      <c r="A47" s="5"/>
      <c r="B47" s="5"/>
      <c r="C47" s="5"/>
      <c r="D47" s="5"/>
      <c r="E47" s="5"/>
      <c r="F47" s="5"/>
      <c r="G47" s="5"/>
      <c r="H47" s="5"/>
      <c r="I47" s="5"/>
      <c r="J47" s="5"/>
      <c r="K47" s="5"/>
      <c r="L47" s="5"/>
      <c r="M47" s="8"/>
      <c r="N47" s="8"/>
      <c r="O47" s="3"/>
      <c r="P47" s="5"/>
    </row>
    <row r="48" spans="1:16" x14ac:dyDescent="0.3">
      <c r="A48" s="5"/>
      <c r="B48" s="5"/>
      <c r="C48" s="5"/>
      <c r="D48" s="5"/>
      <c r="E48" s="5"/>
      <c r="F48" s="5"/>
      <c r="G48" s="5"/>
      <c r="H48" s="5"/>
      <c r="I48" s="5"/>
      <c r="J48" s="5"/>
      <c r="K48" s="5"/>
      <c r="L48" s="5"/>
      <c r="M48" s="8"/>
      <c r="N48" s="8"/>
      <c r="O48" s="3"/>
      <c r="P48" s="5"/>
    </row>
    <row r="49" spans="1:16" x14ac:dyDescent="0.3">
      <c r="A49" s="5"/>
      <c r="B49" s="5"/>
      <c r="C49" s="5"/>
      <c r="D49" s="5"/>
      <c r="E49" s="5"/>
      <c r="F49" s="5"/>
      <c r="G49" s="5"/>
      <c r="H49" s="5"/>
      <c r="I49" s="5"/>
      <c r="J49" s="5"/>
      <c r="K49" s="5"/>
      <c r="L49" s="5"/>
      <c r="M49" s="8"/>
      <c r="N49" s="8"/>
      <c r="O49" s="3"/>
      <c r="P49" s="5"/>
    </row>
    <row r="50" spans="1:16" x14ac:dyDescent="0.3">
      <c r="A50" s="5"/>
      <c r="B50" s="5"/>
      <c r="C50" s="5"/>
      <c r="D50" s="5"/>
      <c r="E50" s="5"/>
      <c r="F50" s="5"/>
      <c r="G50" s="5"/>
      <c r="H50" s="5"/>
      <c r="I50" s="5"/>
      <c r="J50" s="5"/>
      <c r="K50" s="5"/>
      <c r="L50" s="5"/>
      <c r="M50" s="8"/>
      <c r="N50" s="8"/>
      <c r="O50" s="3"/>
      <c r="P50" s="5"/>
    </row>
    <row r="51" spans="1:16" x14ac:dyDescent="0.3">
      <c r="A51" s="5"/>
      <c r="B51" s="5"/>
      <c r="C51" s="5"/>
      <c r="D51" s="5"/>
      <c r="E51" s="5"/>
      <c r="F51" s="5"/>
      <c r="G51" s="5"/>
      <c r="H51" s="5"/>
      <c r="I51" s="5"/>
      <c r="J51" s="5"/>
      <c r="K51" s="5"/>
      <c r="L51" s="5"/>
      <c r="M51" s="8"/>
      <c r="N51" s="8"/>
      <c r="O51" s="3"/>
      <c r="P51" s="5"/>
    </row>
    <row r="52" spans="1:16" x14ac:dyDescent="0.3">
      <c r="A52" s="5"/>
      <c r="B52" s="5"/>
      <c r="C52" s="5"/>
      <c r="D52" s="5"/>
      <c r="E52" s="5"/>
      <c r="F52" s="5"/>
      <c r="G52" s="5"/>
      <c r="H52" s="5"/>
      <c r="I52" s="5"/>
      <c r="J52" s="5"/>
      <c r="K52" s="5"/>
      <c r="L52" s="5"/>
      <c r="M52" s="8"/>
      <c r="N52" s="8"/>
      <c r="O52" s="3"/>
      <c r="P52" s="5"/>
    </row>
    <row r="53" spans="1:16" x14ac:dyDescent="0.3">
      <c r="A53" s="5"/>
      <c r="B53" s="5"/>
      <c r="C53" s="5"/>
      <c r="D53" s="5"/>
      <c r="E53" s="5"/>
      <c r="F53" s="5"/>
      <c r="G53" s="5"/>
      <c r="H53" s="5"/>
      <c r="I53" s="5"/>
      <c r="J53" s="5"/>
      <c r="K53" s="5"/>
      <c r="L53" s="5"/>
      <c r="M53" s="8"/>
      <c r="N53" s="8"/>
      <c r="O53" s="3"/>
      <c r="P53" s="5"/>
    </row>
    <row r="54" spans="1:16" x14ac:dyDescent="0.3">
      <c r="A54" s="5"/>
      <c r="B54" s="5"/>
      <c r="C54" s="5"/>
      <c r="D54" s="5"/>
      <c r="E54" s="5"/>
      <c r="F54" s="5"/>
      <c r="G54" s="5"/>
      <c r="H54" s="5"/>
      <c r="I54" s="5"/>
      <c r="J54" s="5"/>
      <c r="K54" s="5"/>
      <c r="L54" s="5"/>
      <c r="M54" s="8"/>
      <c r="N54" s="8"/>
      <c r="O54" s="3"/>
      <c r="P54" s="5"/>
    </row>
    <row r="55" spans="1:16" x14ac:dyDescent="0.3">
      <c r="A55" s="5"/>
      <c r="B55" s="5"/>
      <c r="C55" s="5"/>
      <c r="D55" s="5"/>
      <c r="E55" s="5"/>
      <c r="F55" s="5"/>
      <c r="G55" s="5"/>
      <c r="H55" s="5"/>
      <c r="I55" s="5"/>
      <c r="J55" s="5"/>
      <c r="K55" s="5"/>
      <c r="L55" s="5"/>
      <c r="M55" s="8"/>
      <c r="N55" s="8"/>
      <c r="O55" s="3"/>
      <c r="P55" s="5"/>
    </row>
    <row r="56" spans="1:16" x14ac:dyDescent="0.3">
      <c r="A56" s="5"/>
      <c r="B56" s="5"/>
      <c r="C56" s="5"/>
      <c r="D56" s="5"/>
      <c r="E56" s="5"/>
      <c r="F56" s="5"/>
      <c r="G56" s="5"/>
      <c r="H56" s="5"/>
      <c r="I56" s="5"/>
      <c r="J56" s="5"/>
      <c r="K56" s="5"/>
      <c r="L56" s="5"/>
      <c r="M56" s="8"/>
      <c r="N56" s="8"/>
      <c r="O56" s="3"/>
      <c r="P56" s="5"/>
    </row>
    <row r="57" spans="1:16" x14ac:dyDescent="0.3">
      <c r="A57" s="5"/>
      <c r="B57" s="5"/>
      <c r="C57" s="5"/>
      <c r="D57" s="5"/>
      <c r="E57" s="5"/>
      <c r="F57" s="5"/>
      <c r="G57" s="5"/>
      <c r="H57" s="5"/>
      <c r="I57" s="5"/>
      <c r="J57" s="5"/>
      <c r="K57" s="5"/>
      <c r="L57" s="5"/>
      <c r="M57" s="8"/>
      <c r="N57" s="8"/>
      <c r="O57" s="3"/>
      <c r="P57" s="5"/>
    </row>
    <row r="58" spans="1:16" x14ac:dyDescent="0.3">
      <c r="A58" s="5"/>
      <c r="B58" s="5"/>
      <c r="C58" s="5"/>
      <c r="D58" s="5"/>
      <c r="E58" s="5"/>
      <c r="F58" s="5"/>
      <c r="G58" s="5"/>
      <c r="H58" s="5"/>
      <c r="I58" s="5"/>
      <c r="J58" s="5"/>
      <c r="K58" s="5"/>
      <c r="L58" s="5"/>
      <c r="M58" s="8"/>
      <c r="N58" s="8"/>
      <c r="O58" s="3"/>
      <c r="P58" s="5"/>
    </row>
    <row r="59" spans="1:16" x14ac:dyDescent="0.3">
      <c r="A59" s="5"/>
      <c r="B59" s="5"/>
      <c r="C59" s="5"/>
      <c r="D59" s="5"/>
      <c r="E59" s="5"/>
      <c r="F59" s="5"/>
      <c r="G59" s="5"/>
      <c r="H59" s="5"/>
      <c r="I59" s="5"/>
      <c r="J59" s="5"/>
      <c r="K59" s="5"/>
      <c r="L59" s="5"/>
      <c r="M59" s="8"/>
      <c r="N59" s="8"/>
      <c r="O59" s="3"/>
      <c r="P59" s="5"/>
    </row>
    <row r="60" spans="1:16" x14ac:dyDescent="0.3">
      <c r="A60" s="5"/>
      <c r="B60" s="5"/>
      <c r="C60" s="5"/>
      <c r="D60" s="5"/>
      <c r="E60" s="5"/>
      <c r="F60" s="5"/>
      <c r="G60" s="5"/>
      <c r="H60" s="5"/>
      <c r="I60" s="5"/>
      <c r="J60" s="5"/>
      <c r="K60" s="5"/>
      <c r="L60" s="5"/>
      <c r="M60" s="8"/>
      <c r="N60" s="8"/>
      <c r="O60" s="3"/>
      <c r="P60" s="5"/>
    </row>
    <row r="61" spans="1:16" x14ac:dyDescent="0.3">
      <c r="A61" s="5"/>
      <c r="B61" s="5"/>
      <c r="C61" s="5"/>
      <c r="D61" s="5"/>
      <c r="E61" s="5"/>
      <c r="F61" s="5"/>
      <c r="G61" s="5"/>
      <c r="H61" s="5"/>
      <c r="I61" s="5"/>
      <c r="J61" s="5"/>
      <c r="K61" s="5"/>
      <c r="L61" s="5"/>
      <c r="M61" s="8"/>
      <c r="N61" s="8"/>
      <c r="O61" s="3"/>
      <c r="P61" s="5"/>
    </row>
    <row r="62" spans="1:16" x14ac:dyDescent="0.3">
      <c r="A62" s="5"/>
      <c r="B62" s="5"/>
      <c r="C62" s="5"/>
      <c r="D62" s="5"/>
      <c r="E62" s="5"/>
      <c r="F62" s="5"/>
      <c r="G62" s="5"/>
      <c r="H62" s="5"/>
      <c r="I62" s="5"/>
      <c r="J62" s="5"/>
      <c r="K62" s="5"/>
      <c r="L62" s="5"/>
      <c r="M62" s="8"/>
      <c r="N62" s="8"/>
      <c r="O62" s="3"/>
      <c r="P62" s="5"/>
    </row>
    <row r="63" spans="1:16" x14ac:dyDescent="0.3">
      <c r="A63" s="5"/>
      <c r="B63" s="5"/>
      <c r="C63" s="5"/>
      <c r="D63" s="5"/>
      <c r="E63" s="5"/>
      <c r="F63" s="5"/>
      <c r="G63" s="5"/>
      <c r="H63" s="5"/>
      <c r="I63" s="5"/>
      <c r="J63" s="5"/>
      <c r="K63" s="5"/>
      <c r="L63" s="5"/>
      <c r="M63" s="8"/>
      <c r="N63" s="8"/>
      <c r="O63" s="3"/>
      <c r="P63" s="5"/>
    </row>
    <row r="64" spans="1:16" x14ac:dyDescent="0.3">
      <c r="A64" s="5"/>
      <c r="B64" s="5"/>
      <c r="C64" s="5"/>
      <c r="D64" s="5"/>
      <c r="E64" s="5"/>
      <c r="F64" s="5"/>
      <c r="G64" s="5"/>
      <c r="H64" s="5"/>
      <c r="I64" s="5"/>
      <c r="J64" s="5"/>
      <c r="K64" s="5"/>
      <c r="L64" s="5"/>
      <c r="M64" s="8"/>
      <c r="N64" s="8"/>
      <c r="O64" s="3"/>
      <c r="P64" s="5"/>
    </row>
    <row r="65" spans="1:16" x14ac:dyDescent="0.3">
      <c r="A65" s="5"/>
      <c r="B65" s="5"/>
      <c r="C65" s="5"/>
      <c r="D65" s="5"/>
      <c r="E65" s="5"/>
      <c r="F65" s="5"/>
      <c r="G65" s="5"/>
      <c r="H65" s="5"/>
      <c r="I65" s="5"/>
      <c r="J65" s="5"/>
      <c r="K65" s="5"/>
      <c r="L65" s="5"/>
      <c r="M65" s="8"/>
      <c r="N65" s="8"/>
      <c r="O65" s="3"/>
      <c r="P65" s="5"/>
    </row>
    <row r="66" spans="1:16" x14ac:dyDescent="0.3">
      <c r="A66" s="5"/>
      <c r="B66" s="5"/>
      <c r="C66" s="5"/>
      <c r="D66" s="5"/>
      <c r="E66" s="5"/>
      <c r="F66" s="5"/>
      <c r="G66" s="5"/>
      <c r="H66" s="5"/>
      <c r="I66" s="5"/>
      <c r="J66" s="5"/>
      <c r="K66" s="5"/>
      <c r="L66" s="5"/>
      <c r="M66" s="8"/>
      <c r="N66" s="8"/>
      <c r="O66" s="3"/>
      <c r="P66" s="5"/>
    </row>
    <row r="67" spans="1:16" x14ac:dyDescent="0.3">
      <c r="A67" s="5"/>
      <c r="B67" s="5"/>
      <c r="C67" s="5"/>
      <c r="D67" s="5"/>
      <c r="E67" s="5"/>
      <c r="F67" s="5"/>
      <c r="G67" s="5"/>
      <c r="H67" s="5"/>
      <c r="I67" s="5"/>
      <c r="J67" s="5"/>
      <c r="K67" s="5"/>
      <c r="L67" s="5"/>
      <c r="M67" s="8"/>
      <c r="N67" s="8"/>
      <c r="O67" s="3"/>
      <c r="P67" s="5"/>
    </row>
    <row r="68" spans="1:16" x14ac:dyDescent="0.3">
      <c r="A68" s="5"/>
      <c r="B68" s="5"/>
      <c r="C68" s="5"/>
      <c r="D68" s="5"/>
      <c r="E68" s="5"/>
      <c r="F68" s="5"/>
      <c r="G68" s="5"/>
      <c r="H68" s="5"/>
      <c r="I68" s="5"/>
      <c r="J68" s="5"/>
      <c r="K68" s="5"/>
      <c r="L68" s="5"/>
      <c r="M68" s="8"/>
      <c r="N68" s="8"/>
      <c r="O68" s="3"/>
      <c r="P68" s="5"/>
    </row>
    <row r="69" spans="1:16" x14ac:dyDescent="0.3">
      <c r="A69" s="5"/>
      <c r="B69" s="5"/>
      <c r="C69" s="5"/>
      <c r="D69" s="5"/>
      <c r="E69" s="5"/>
      <c r="F69" s="5"/>
      <c r="G69" s="5"/>
      <c r="H69" s="5"/>
      <c r="I69" s="5"/>
      <c r="J69" s="5"/>
      <c r="K69" s="5"/>
      <c r="L69" s="5"/>
      <c r="M69" s="8"/>
      <c r="N69" s="8"/>
      <c r="O69" s="3"/>
      <c r="P69" s="5"/>
    </row>
    <row r="70" spans="1:16" x14ac:dyDescent="0.3">
      <c r="A70" s="5"/>
      <c r="B70" s="5"/>
      <c r="C70" s="5"/>
      <c r="D70" s="5"/>
      <c r="E70" s="5"/>
      <c r="F70" s="5"/>
      <c r="G70" s="5"/>
      <c r="H70" s="5"/>
      <c r="I70" s="5"/>
      <c r="J70" s="5"/>
      <c r="K70" s="5"/>
      <c r="L70" s="5"/>
      <c r="M70" s="8"/>
      <c r="N70" s="8"/>
      <c r="O70" s="3"/>
      <c r="P70" s="5"/>
    </row>
    <row r="71" spans="1:16" x14ac:dyDescent="0.3">
      <c r="A71" s="5"/>
      <c r="B71" s="5"/>
      <c r="C71" s="5"/>
      <c r="D71" s="5"/>
      <c r="E71" s="5"/>
      <c r="F71" s="5"/>
      <c r="G71" s="5"/>
      <c r="H71" s="5"/>
      <c r="I71" s="5"/>
      <c r="J71" s="5"/>
      <c r="K71" s="5"/>
      <c r="L71" s="5"/>
      <c r="M71" s="8"/>
      <c r="N71" s="8"/>
      <c r="O71" s="3"/>
      <c r="P71" s="5"/>
    </row>
    <row r="72" spans="1:16" x14ac:dyDescent="0.3">
      <c r="A72" s="5"/>
      <c r="B72" s="5"/>
      <c r="C72" s="5"/>
      <c r="D72" s="5"/>
      <c r="E72" s="5"/>
      <c r="F72" s="5"/>
      <c r="G72" s="5"/>
      <c r="H72" s="5"/>
      <c r="I72" s="5"/>
      <c r="J72" s="5"/>
      <c r="K72" s="5"/>
      <c r="L72" s="5"/>
      <c r="M72" s="8"/>
      <c r="N72" s="8"/>
      <c r="O72" s="3"/>
      <c r="P72" s="5"/>
    </row>
    <row r="73" spans="1:16" x14ac:dyDescent="0.3">
      <c r="A73" s="5"/>
      <c r="B73" s="5"/>
      <c r="C73" s="5"/>
      <c r="D73" s="5"/>
      <c r="E73" s="5"/>
      <c r="F73" s="5"/>
      <c r="G73" s="5"/>
      <c r="H73" s="5"/>
      <c r="I73" s="5"/>
      <c r="J73" s="5"/>
      <c r="K73" s="5"/>
      <c r="L73" s="5"/>
      <c r="M73" s="8"/>
      <c r="N73" s="8"/>
      <c r="O73" s="3"/>
      <c r="P73" s="5"/>
    </row>
    <row r="74" spans="1:16" x14ac:dyDescent="0.3">
      <c r="A74" s="5"/>
      <c r="B74" s="5"/>
      <c r="C74" s="5"/>
      <c r="D74" s="5"/>
      <c r="E74" s="5"/>
      <c r="F74" s="5"/>
      <c r="G74" s="5"/>
      <c r="H74" s="5"/>
      <c r="I74" s="5"/>
      <c r="J74" s="5"/>
      <c r="K74" s="5"/>
      <c r="L74" s="5"/>
      <c r="M74" s="8"/>
      <c r="N74" s="8"/>
      <c r="O74" s="3"/>
      <c r="P74" s="5"/>
    </row>
    <row r="75" spans="1:16" x14ac:dyDescent="0.3">
      <c r="A75" s="5"/>
      <c r="B75" s="5"/>
      <c r="C75" s="5"/>
      <c r="D75" s="5"/>
      <c r="E75" s="5"/>
      <c r="F75" s="5"/>
      <c r="G75" s="5"/>
      <c r="H75" s="5"/>
      <c r="I75" s="5"/>
      <c r="J75" s="5"/>
      <c r="K75" s="5"/>
      <c r="L75" s="5"/>
      <c r="M75" s="8"/>
      <c r="N75" s="8"/>
      <c r="O75" s="3"/>
      <c r="P75" s="5"/>
    </row>
    <row r="76" spans="1:16" x14ac:dyDescent="0.3">
      <c r="A76" s="5"/>
      <c r="B76" s="5"/>
      <c r="C76" s="5"/>
      <c r="D76" s="5"/>
      <c r="E76" s="5"/>
      <c r="F76" s="5"/>
      <c r="G76" s="5"/>
      <c r="H76" s="5"/>
      <c r="I76" s="5"/>
      <c r="J76" s="5"/>
      <c r="K76" s="5"/>
      <c r="L76" s="5"/>
      <c r="M76" s="8"/>
      <c r="N76" s="8"/>
      <c r="O76" s="3"/>
      <c r="P76" s="5"/>
    </row>
    <row r="77" spans="1:16" x14ac:dyDescent="0.3">
      <c r="A77" s="5"/>
      <c r="B77" s="5"/>
      <c r="C77" s="5"/>
      <c r="D77" s="5"/>
      <c r="E77" s="5"/>
      <c r="F77" s="5"/>
      <c r="G77" s="5"/>
      <c r="H77" s="5"/>
      <c r="I77" s="5"/>
      <c r="J77" s="5"/>
      <c r="K77" s="5"/>
      <c r="L77" s="5"/>
      <c r="M77" s="8"/>
      <c r="N77" s="8"/>
      <c r="O77" s="3"/>
      <c r="P77" s="5"/>
    </row>
    <row r="78" spans="1:16" x14ac:dyDescent="0.3">
      <c r="A78" s="5"/>
      <c r="B78" s="5"/>
      <c r="C78" s="5"/>
      <c r="D78" s="5"/>
      <c r="E78" s="5"/>
      <c r="F78" s="5"/>
      <c r="G78" s="5"/>
      <c r="H78" s="5"/>
      <c r="I78" s="5"/>
      <c r="J78" s="5"/>
      <c r="K78" s="5"/>
      <c r="L78" s="5"/>
      <c r="M78" s="8"/>
      <c r="N78" s="8"/>
      <c r="O78" s="3"/>
      <c r="P78" s="5"/>
    </row>
    <row r="79" spans="1:16" x14ac:dyDescent="0.3">
      <c r="A79" s="5"/>
      <c r="B79" s="5"/>
      <c r="C79" s="5"/>
      <c r="D79" s="5"/>
      <c r="E79" s="5"/>
      <c r="F79" s="5"/>
      <c r="G79" s="5"/>
      <c r="H79" s="5"/>
      <c r="I79" s="5"/>
      <c r="J79" s="5"/>
      <c r="K79" s="5"/>
      <c r="L79" s="5"/>
      <c r="M79" s="8"/>
      <c r="N79" s="8"/>
      <c r="O79" s="3"/>
      <c r="P79" s="5"/>
    </row>
    <row r="80" spans="1:16" x14ac:dyDescent="0.3">
      <c r="A80" s="5"/>
      <c r="B80" s="5"/>
      <c r="C80" s="5"/>
      <c r="D80" s="5"/>
      <c r="E80" s="5"/>
      <c r="F80" s="5"/>
      <c r="G80" s="5"/>
      <c r="H80" s="5"/>
      <c r="I80" s="5"/>
      <c r="J80" s="5"/>
      <c r="K80" s="5"/>
      <c r="L80" s="5"/>
      <c r="M80" s="8"/>
      <c r="N80" s="8"/>
      <c r="O80" s="3"/>
      <c r="P80" s="5"/>
    </row>
    <row r="81" spans="1:16" x14ac:dyDescent="0.3">
      <c r="A81" s="5"/>
      <c r="B81" s="5"/>
      <c r="C81" s="5"/>
      <c r="D81" s="5"/>
      <c r="E81" s="5"/>
      <c r="F81" s="5"/>
      <c r="G81" s="5"/>
      <c r="H81" s="5"/>
      <c r="I81" s="5"/>
      <c r="J81" s="5"/>
      <c r="K81" s="5"/>
      <c r="L81" s="5"/>
      <c r="M81" s="8"/>
      <c r="N81" s="8"/>
      <c r="O81" s="3"/>
      <c r="P81" s="5"/>
    </row>
    <row r="82" spans="1:16" x14ac:dyDescent="0.3">
      <c r="A82" s="5"/>
      <c r="B82" s="5"/>
      <c r="C82" s="5"/>
      <c r="D82" s="5"/>
      <c r="E82" s="5"/>
      <c r="F82" s="5"/>
      <c r="G82" s="5"/>
      <c r="H82" s="5"/>
      <c r="I82" s="5"/>
      <c r="J82" s="5"/>
      <c r="K82" s="5"/>
      <c r="L82" s="5"/>
      <c r="M82" s="8"/>
      <c r="N82" s="8"/>
      <c r="O82" s="3"/>
      <c r="P82" s="5"/>
    </row>
    <row r="83" spans="1:16" x14ac:dyDescent="0.3">
      <c r="A83" s="5"/>
      <c r="B83" s="5"/>
      <c r="C83" s="5"/>
      <c r="D83" s="5"/>
      <c r="E83" s="5"/>
      <c r="F83" s="5"/>
      <c r="G83" s="5"/>
      <c r="H83" s="5"/>
      <c r="I83" s="5"/>
      <c r="J83" s="5"/>
      <c r="K83" s="5"/>
      <c r="L83" s="5"/>
      <c r="M83" s="8"/>
      <c r="N83" s="8"/>
      <c r="O83" s="3"/>
      <c r="P83" s="5"/>
    </row>
    <row r="84" spans="1:16" x14ac:dyDescent="0.3">
      <c r="A84" s="5"/>
      <c r="B84" s="5"/>
      <c r="C84" s="5"/>
      <c r="D84" s="5"/>
      <c r="E84" s="5"/>
      <c r="F84" s="5"/>
      <c r="G84" s="5"/>
      <c r="H84" s="5"/>
      <c r="I84" s="5"/>
      <c r="J84" s="5"/>
      <c r="K84" s="5"/>
      <c r="L84" s="5"/>
      <c r="M84" s="8"/>
      <c r="N84" s="8"/>
      <c r="O84" s="3"/>
      <c r="P84" s="5"/>
    </row>
    <row r="85" spans="1:16" x14ac:dyDescent="0.3">
      <c r="A85" s="5"/>
      <c r="B85" s="5"/>
      <c r="C85" s="5"/>
      <c r="D85" s="5"/>
      <c r="E85" s="5"/>
      <c r="F85" s="5"/>
      <c r="G85" s="5"/>
      <c r="H85" s="5"/>
      <c r="I85" s="5"/>
      <c r="J85" s="5"/>
      <c r="K85" s="5"/>
      <c r="L85" s="5"/>
      <c r="M85" s="8"/>
      <c r="N85" s="8"/>
      <c r="O85" s="3"/>
      <c r="P85" s="5"/>
    </row>
    <row r="86" spans="1:16" x14ac:dyDescent="0.3">
      <c r="A86" s="5"/>
      <c r="B86" s="5"/>
      <c r="C86" s="5"/>
      <c r="D86" s="5"/>
      <c r="E86" s="5"/>
      <c r="F86" s="5"/>
      <c r="G86" s="5"/>
      <c r="H86" s="5"/>
      <c r="I86" s="5"/>
      <c r="J86" s="5"/>
      <c r="K86" s="5"/>
      <c r="L86" s="5"/>
      <c r="M86" s="8"/>
      <c r="N86" s="8"/>
      <c r="O86" s="3"/>
      <c r="P86" s="5"/>
    </row>
    <row r="87" spans="1:16" x14ac:dyDescent="0.3">
      <c r="A87" s="5"/>
      <c r="B87" s="5"/>
      <c r="C87" s="5"/>
      <c r="D87" s="5"/>
      <c r="E87" s="5"/>
      <c r="F87" s="5"/>
      <c r="G87" s="5"/>
      <c r="H87" s="5"/>
      <c r="I87" s="5"/>
      <c r="J87" s="5"/>
      <c r="K87" s="5"/>
      <c r="L87" s="5"/>
      <c r="M87" s="8"/>
      <c r="N87" s="8"/>
      <c r="O87" s="3"/>
      <c r="P87" s="5"/>
    </row>
    <row r="88" spans="1:16" x14ac:dyDescent="0.3">
      <c r="A88" s="5"/>
      <c r="B88" s="5"/>
      <c r="C88" s="5"/>
      <c r="D88" s="5"/>
      <c r="E88" s="5"/>
      <c r="F88" s="5"/>
      <c r="G88" s="5"/>
      <c r="H88" s="5"/>
      <c r="I88" s="5"/>
      <c r="J88" s="5"/>
      <c r="K88" s="5"/>
      <c r="L88" s="5"/>
      <c r="M88" s="8"/>
      <c r="N88" s="8"/>
      <c r="O88" s="3"/>
      <c r="P88" s="5"/>
    </row>
    <row r="89" spans="1:16" x14ac:dyDescent="0.3">
      <c r="A89" s="5"/>
      <c r="B89" s="5"/>
      <c r="C89" s="5"/>
      <c r="D89" s="5"/>
      <c r="E89" s="5"/>
      <c r="F89" s="5"/>
      <c r="G89" s="5"/>
      <c r="H89" s="5"/>
      <c r="I89" s="5"/>
      <c r="J89" s="5"/>
      <c r="K89" s="5"/>
      <c r="L89" s="5"/>
      <c r="M89" s="8"/>
      <c r="N89" s="8"/>
      <c r="O89" s="3"/>
      <c r="P89" s="5"/>
    </row>
    <row r="90" spans="1:16" x14ac:dyDescent="0.3">
      <c r="A90" s="5"/>
      <c r="B90" s="5"/>
      <c r="C90" s="5"/>
      <c r="D90" s="5"/>
      <c r="E90" s="5"/>
      <c r="F90" s="5"/>
      <c r="G90" s="5"/>
      <c r="H90" s="5"/>
      <c r="I90" s="5"/>
      <c r="J90" s="5"/>
      <c r="K90" s="5"/>
      <c r="L90" s="5"/>
      <c r="M90" s="8"/>
      <c r="N90" s="8"/>
      <c r="O90" s="3"/>
      <c r="P90" s="5"/>
    </row>
    <row r="91" spans="1:16" x14ac:dyDescent="0.3">
      <c r="A91" s="5"/>
      <c r="B91" s="5"/>
      <c r="C91" s="5"/>
      <c r="D91" s="5"/>
      <c r="E91" s="5"/>
      <c r="F91" s="5"/>
      <c r="G91" s="5"/>
      <c r="H91" s="5"/>
      <c r="I91" s="5"/>
      <c r="J91" s="5"/>
      <c r="K91" s="5"/>
      <c r="L91" s="5"/>
      <c r="M91" s="8"/>
      <c r="N91" s="8"/>
      <c r="O91" s="3"/>
      <c r="P91" s="5"/>
    </row>
    <row r="92" spans="1:16" x14ac:dyDescent="0.3">
      <c r="A92" s="5"/>
      <c r="B92" s="5"/>
      <c r="C92" s="5"/>
      <c r="D92" s="5"/>
      <c r="E92" s="5"/>
      <c r="F92" s="5"/>
      <c r="G92" s="5"/>
      <c r="H92" s="5"/>
      <c r="I92" s="5"/>
      <c r="J92" s="5"/>
      <c r="K92" s="5"/>
      <c r="L92" s="5"/>
      <c r="M92" s="8"/>
      <c r="N92" s="8"/>
      <c r="O92" s="3"/>
      <c r="P92" s="5"/>
    </row>
    <row r="93" spans="1:16" x14ac:dyDescent="0.3">
      <c r="A93" s="5"/>
      <c r="B93" s="5"/>
      <c r="C93" s="5"/>
      <c r="D93" s="5"/>
      <c r="E93" s="5"/>
      <c r="F93" s="5"/>
      <c r="G93" s="5"/>
      <c r="H93" s="5"/>
      <c r="I93" s="5"/>
      <c r="J93" s="5"/>
      <c r="K93" s="5"/>
      <c r="L93" s="5"/>
      <c r="M93" s="8"/>
      <c r="N93" s="8"/>
      <c r="O93" s="3"/>
      <c r="P93" s="5"/>
    </row>
    <row r="94" spans="1:16" x14ac:dyDescent="0.3">
      <c r="O94" s="3"/>
    </row>
    <row r="95" spans="1:16" x14ac:dyDescent="0.3">
      <c r="O95" s="3"/>
    </row>
    <row r="96" spans="1:16" x14ac:dyDescent="0.3">
      <c r="O96" s="3"/>
    </row>
    <row r="97" spans="15:15" x14ac:dyDescent="0.3">
      <c r="O97" s="3"/>
    </row>
    <row r="98" spans="15:15" x14ac:dyDescent="0.3">
      <c r="O98" s="3"/>
    </row>
    <row r="99" spans="15:15" x14ac:dyDescent="0.3">
      <c r="O99" s="3"/>
    </row>
    <row r="100" spans="15:15" x14ac:dyDescent="0.3">
      <c r="O100" s="3"/>
    </row>
    <row r="101" spans="15:15" x14ac:dyDescent="0.3">
      <c r="O101" s="3"/>
    </row>
    <row r="102" spans="15:15" x14ac:dyDescent="0.3">
      <c r="O102" s="3"/>
    </row>
    <row r="103" spans="15:15" x14ac:dyDescent="0.3">
      <c r="O103" s="3"/>
    </row>
    <row r="104" spans="15:15" x14ac:dyDescent="0.3">
      <c r="O104" s="3"/>
    </row>
    <row r="105" spans="15:15" x14ac:dyDescent="0.3">
      <c r="O105" s="3"/>
    </row>
  </sheetData>
  <sheetProtection formatCells="0" formatColumns="0" formatRows="0" insertColumns="0" insertRows="0" insertHyperlinks="0" deleteColumns="0" deleteRows="0" selectLockedCells="1"/>
  <mergeCells count="14">
    <mergeCell ref="O4:O5"/>
    <mergeCell ref="B1:O2"/>
    <mergeCell ref="B3:O3"/>
    <mergeCell ref="M4:M5"/>
    <mergeCell ref="N4:N5"/>
    <mergeCell ref="D4:D5"/>
    <mergeCell ref="E4:E5"/>
    <mergeCell ref="F4:F5"/>
    <mergeCell ref="G4:G5"/>
    <mergeCell ref="H4:H5"/>
    <mergeCell ref="I4:I5"/>
    <mergeCell ref="J4:J5"/>
    <mergeCell ref="L4:L5"/>
    <mergeCell ref="K4:K5"/>
  </mergeCells>
  <phoneticPr fontId="0" type="noConversion"/>
  <conditionalFormatting sqref="D29">
    <cfRule type="cellIs" dxfId="131" priority="1" stopIfTrue="1" operator="equal">
      <formula>"Medium"</formula>
    </cfRule>
    <cfRule type="cellIs" dxfId="130" priority="2" stopIfTrue="1" operator="equal">
      <formula>"Low"</formula>
    </cfRule>
    <cfRule type="cellIs" dxfId="129" priority="3" stopIfTrue="1" operator="equal">
      <formula>"High"</formula>
    </cfRule>
    <cfRule type="cellIs" dxfId="128" priority="4" stopIfTrue="1" operator="equal">
      <formula>"Low"</formula>
    </cfRule>
    <cfRule type="cellIs" dxfId="127" priority="5" stopIfTrue="1" operator="equal">
      <formula>"High"</formula>
    </cfRule>
    <cfRule type="cellIs" dxfId="126" priority="6" stopIfTrue="1" operator="equal">
      <formula>"Low"</formula>
    </cfRule>
    <cfRule type="cellIs" dxfId="125" priority="7" stopIfTrue="1" operator="equal">
      <formula>"High"</formula>
    </cfRule>
    <cfRule type="cellIs" dxfId="124" priority="8" stopIfTrue="1" operator="equal">
      <formula>"High"</formula>
    </cfRule>
    <cfRule type="cellIs" dxfId="123" priority="9" operator="equal">
      <formula>"Low"</formula>
    </cfRule>
    <cfRule type="cellIs" dxfId="122" priority="19" stopIfTrue="1" operator="equal">
      <formula>"Medium"</formula>
    </cfRule>
    <cfRule type="cellIs" dxfId="121" priority="20" stopIfTrue="1" operator="equal">
      <formula>"Low"</formula>
    </cfRule>
    <cfRule type="cellIs" dxfId="120" priority="21" stopIfTrue="1" operator="equal">
      <formula>"High"</formula>
    </cfRule>
    <cfRule type="cellIs" dxfId="119" priority="27" operator="equal">
      <formula>"Low"</formula>
    </cfRule>
    <cfRule type="cellIs" dxfId="118" priority="23" stopIfTrue="1" operator="equal">
      <formula>"High"</formula>
    </cfRule>
    <cfRule type="cellIs" dxfId="117" priority="24" stopIfTrue="1" operator="equal">
      <formula>"Low"</formula>
    </cfRule>
    <cfRule type="cellIs" dxfId="116" priority="25" stopIfTrue="1" operator="equal">
      <formula>"High"</formula>
    </cfRule>
    <cfRule type="cellIs" dxfId="115" priority="22" stopIfTrue="1" operator="equal">
      <formula>"Low"</formula>
    </cfRule>
    <cfRule type="cellIs" dxfId="114" priority="26" stopIfTrue="1" operator="equal">
      <formula>"High"</formula>
    </cfRule>
  </conditionalFormatting>
  <conditionalFormatting sqref="F29">
    <cfRule type="cellIs" dxfId="113" priority="10" stopIfTrue="1" operator="equal">
      <formula>"Medium"</formula>
    </cfRule>
    <cfRule type="cellIs" dxfId="112" priority="11" stopIfTrue="1" operator="equal">
      <formula>"Low"</formula>
    </cfRule>
    <cfRule type="cellIs" dxfId="111" priority="12" stopIfTrue="1" operator="equal">
      <formula>"High"</formula>
    </cfRule>
    <cfRule type="cellIs" dxfId="110" priority="13" stopIfTrue="1" operator="equal">
      <formula>"Low"</formula>
    </cfRule>
    <cfRule type="cellIs" dxfId="109" priority="14" stopIfTrue="1" operator="equal">
      <formula>"High"</formula>
    </cfRule>
    <cfRule type="cellIs" dxfId="108" priority="15" stopIfTrue="1" operator="equal">
      <formula>"Low"</formula>
    </cfRule>
    <cfRule type="cellIs" dxfId="107" priority="16" stopIfTrue="1" operator="equal">
      <formula>"High"</formula>
    </cfRule>
    <cfRule type="cellIs" dxfId="106" priority="18" operator="equal">
      <formula>"Low"</formula>
    </cfRule>
    <cfRule type="cellIs" dxfId="105" priority="17" stopIfTrue="1" operator="equal">
      <formula>"High"</formula>
    </cfRule>
    <cfRule type="cellIs" dxfId="104" priority="28" stopIfTrue="1" operator="equal">
      <formula>"M"</formula>
    </cfRule>
    <cfRule type="cellIs" dxfId="103" priority="29" stopIfTrue="1" operator="equal">
      <formula>"L"</formula>
    </cfRule>
    <cfRule type="cellIs" dxfId="102" priority="30" stopIfTrue="1" operator="equal">
      <formula>"H"</formula>
    </cfRule>
    <cfRule type="cellIs" dxfId="101" priority="31" stopIfTrue="1" operator="equal">
      <formula>"L"</formula>
    </cfRule>
    <cfRule type="cellIs" dxfId="100" priority="32" stopIfTrue="1" operator="equal">
      <formula>"H"</formula>
    </cfRule>
    <cfRule type="cellIs" dxfId="99" priority="33" stopIfTrue="1" operator="equal">
      <formula>"H"</formula>
    </cfRule>
    <cfRule type="cellIs" dxfId="98" priority="34" operator="equal">
      <formula>"L"</formula>
    </cfRule>
    <cfRule type="cellIs" dxfId="97" priority="35" stopIfTrue="1" operator="equal">
      <formula>"M"</formula>
    </cfRule>
    <cfRule type="cellIs" dxfId="96" priority="36" stopIfTrue="1" operator="equal">
      <formula>"L"</formula>
    </cfRule>
    <cfRule type="cellIs" dxfId="95" priority="37" stopIfTrue="1" operator="equal">
      <formula>"H"</formula>
    </cfRule>
    <cfRule type="cellIs" dxfId="94" priority="38" stopIfTrue="1" operator="equal">
      <formula>"L"</formula>
    </cfRule>
    <cfRule type="cellIs" dxfId="93" priority="39" stopIfTrue="1" operator="equal">
      <formula>"H"</formula>
    </cfRule>
    <cfRule type="cellIs" dxfId="92" priority="40" stopIfTrue="1" operator="equal">
      <formula>"L"</formula>
    </cfRule>
    <cfRule type="cellIs" dxfId="91" priority="41" stopIfTrue="1" operator="equal">
      <formula>"H"</formula>
    </cfRule>
    <cfRule type="cellIs" dxfId="90" priority="42" stopIfTrue="1" operator="equal">
      <formula>"H"</formula>
    </cfRule>
    <cfRule type="cellIs" dxfId="89" priority="43" operator="equal">
      <formula>"L"</formula>
    </cfRule>
  </conditionalFormatting>
  <pageMargins left="0.4" right="0.23622047244094491" top="0.51181102362204722" bottom="0.51181102362204722" header="0.51181102362204722" footer="0.51181102362204722"/>
  <pageSetup paperSize="9" scale="61" orientation="landscape" horizontalDpi="4294967292" verticalDpi="0"/>
  <headerFooter alignWithMargins="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pageSetUpPr fitToPage="1"/>
  </sheetPr>
  <dimension ref="A1:O100"/>
  <sheetViews>
    <sheetView topLeftCell="B14" workbookViewId="0">
      <selection activeCell="B20" sqref="A20:XFD25"/>
    </sheetView>
  </sheetViews>
  <sheetFormatPr defaultColWidth="8.88671875" defaultRowHeight="13.8" x14ac:dyDescent="0.3"/>
  <cols>
    <col min="1" max="1" width="8.88671875" style="6" hidden="1" customWidth="1"/>
    <col min="2" max="2" width="7" style="6" customWidth="1"/>
    <col min="3" max="3" width="66.6640625" style="6" customWidth="1"/>
    <col min="4" max="4" width="10.44140625" style="6" customWidth="1"/>
    <col min="5" max="5" width="9.6640625" style="6" customWidth="1"/>
    <col min="6" max="6" width="10.5546875" style="6" customWidth="1"/>
    <col min="7" max="7" width="9.6640625" style="6" customWidth="1"/>
    <col min="8" max="8" width="6.88671875" style="6" hidden="1" customWidth="1"/>
    <col min="9" max="9" width="7.5546875" style="6" hidden="1" customWidth="1"/>
    <col min="10" max="10" width="7.6640625" style="6" hidden="1" customWidth="1"/>
    <col min="11" max="11" width="7.33203125" style="6" hidden="1" customWidth="1"/>
    <col min="12" max="12" width="41.109375" style="6" customWidth="1"/>
    <col min="13" max="13" width="8.33203125" style="9" customWidth="1"/>
    <col min="14" max="14" width="10" style="9" customWidth="1"/>
    <col min="15" max="15" width="60.6640625" style="1" customWidth="1"/>
    <col min="16" max="16384" width="8.88671875" style="2"/>
  </cols>
  <sheetData>
    <row r="1" spans="1:15" s="11" customFormat="1" ht="20.25" customHeight="1" x14ac:dyDescent="0.3">
      <c r="A1" s="220"/>
      <c r="B1" s="517" t="s">
        <v>191</v>
      </c>
      <c r="C1" s="518"/>
      <c r="D1" s="518"/>
      <c r="E1" s="518"/>
      <c r="F1" s="518"/>
      <c r="G1" s="518"/>
      <c r="H1" s="518"/>
      <c r="I1" s="518"/>
      <c r="J1" s="518"/>
      <c r="K1" s="518"/>
      <c r="L1" s="518"/>
      <c r="M1" s="518"/>
      <c r="N1" s="518"/>
      <c r="O1" s="519"/>
    </row>
    <row r="2" spans="1:15" s="11" customFormat="1" ht="51.75" customHeight="1" thickBot="1" x14ac:dyDescent="0.35">
      <c r="A2" s="221"/>
      <c r="B2" s="520"/>
      <c r="C2" s="521"/>
      <c r="D2" s="521"/>
      <c r="E2" s="521"/>
      <c r="F2" s="521"/>
      <c r="G2" s="521"/>
      <c r="H2" s="521"/>
      <c r="I2" s="521"/>
      <c r="J2" s="521"/>
      <c r="K2" s="521"/>
      <c r="L2" s="521"/>
      <c r="M2" s="521"/>
      <c r="N2" s="521"/>
      <c r="O2" s="522"/>
    </row>
    <row r="3" spans="1:15" ht="6" customHeight="1" x14ac:dyDescent="0.3">
      <c r="A3" s="64"/>
      <c r="B3" s="524"/>
      <c r="C3" s="525"/>
      <c r="D3" s="525"/>
      <c r="E3" s="525"/>
      <c r="F3" s="525"/>
      <c r="G3" s="525"/>
      <c r="H3" s="525"/>
      <c r="I3" s="525"/>
      <c r="J3" s="525"/>
      <c r="K3" s="525"/>
      <c r="L3" s="525"/>
      <c r="M3" s="525"/>
      <c r="N3" s="525"/>
      <c r="O3" s="526"/>
    </row>
    <row r="4" spans="1:15" ht="18" customHeight="1" x14ac:dyDescent="0.3">
      <c r="A4" s="65"/>
      <c r="B4" s="20"/>
      <c r="C4" s="52" t="s">
        <v>102</v>
      </c>
      <c r="D4" s="514" t="s">
        <v>22</v>
      </c>
      <c r="E4" s="514" t="s">
        <v>25</v>
      </c>
      <c r="F4" s="514" t="s">
        <v>23</v>
      </c>
      <c r="G4" s="514" t="s">
        <v>6</v>
      </c>
      <c r="H4" s="493">
        <v>1</v>
      </c>
      <c r="I4" s="493">
        <v>2</v>
      </c>
      <c r="J4" s="493" t="s">
        <v>26</v>
      </c>
      <c r="K4" s="493" t="s">
        <v>27</v>
      </c>
      <c r="L4" s="491" t="s">
        <v>77</v>
      </c>
      <c r="M4" s="514"/>
      <c r="N4" s="515"/>
      <c r="O4" s="523" t="s">
        <v>33</v>
      </c>
    </row>
    <row r="5" spans="1:15" ht="21.75" customHeight="1" thickBot="1" x14ac:dyDescent="0.35">
      <c r="A5" s="21" t="s">
        <v>18</v>
      </c>
      <c r="B5" s="219" t="s">
        <v>59</v>
      </c>
      <c r="C5" s="44"/>
      <c r="D5" s="495"/>
      <c r="E5" s="495"/>
      <c r="F5" s="495"/>
      <c r="G5" s="495"/>
      <c r="H5" s="494"/>
      <c r="I5" s="494"/>
      <c r="J5" s="494"/>
      <c r="K5" s="494"/>
      <c r="L5" s="492"/>
      <c r="M5" s="495"/>
      <c r="N5" s="516"/>
      <c r="O5" s="509"/>
    </row>
    <row r="6" spans="1:15" ht="72" x14ac:dyDescent="0.3">
      <c r="A6" s="22">
        <v>1</v>
      </c>
      <c r="B6" s="23" t="s">
        <v>10</v>
      </c>
      <c r="C6" s="234" t="s">
        <v>198</v>
      </c>
      <c r="D6" s="24" t="s">
        <v>128</v>
      </c>
      <c r="E6" s="24"/>
      <c r="F6" s="24"/>
      <c r="G6" s="24"/>
      <c r="H6" s="25">
        <f t="shared" ref="H6" si="0">IF(A6=1,IF(D6="y",1,IF(D6="yes",1,IF(E6="y",0.5,IF(E6="yes",0.5)))))</f>
        <v>1</v>
      </c>
      <c r="I6" s="25" t="b">
        <f t="shared" ref="I6" si="1">IF(A6=2,IF(D6="y",1,IF(D6="yes",1,IF(E6="y",0.5,IF(E6="yes",0.5)))))</f>
        <v>0</v>
      </c>
      <c r="J6" s="25" t="b">
        <f t="shared" ref="J6" si="2">IF(A6=1,IF(G6="y",1,IF(G6="yes",1)))</f>
        <v>0</v>
      </c>
      <c r="K6" s="25" t="b">
        <f t="shared" ref="K6" si="3">IF(A6=2,IF(G6="y",1,IF(G6="yes",1)))</f>
        <v>0</v>
      </c>
      <c r="L6" s="24"/>
      <c r="M6" s="26"/>
      <c r="N6" s="29"/>
      <c r="O6" s="240" t="s">
        <v>79</v>
      </c>
    </row>
    <row r="7" spans="1:15" ht="86.4" x14ac:dyDescent="0.3">
      <c r="A7" s="22">
        <v>1</v>
      </c>
      <c r="B7" s="23" t="s">
        <v>11</v>
      </c>
      <c r="C7" s="235" t="s">
        <v>75</v>
      </c>
      <c r="D7" s="24"/>
      <c r="E7" s="24"/>
      <c r="F7" s="24"/>
      <c r="G7" s="24"/>
      <c r="H7" s="25" t="b">
        <f t="shared" ref="H7:H15" si="4">IF(A7=1,IF(D7="y",1,IF(D7="yes",1,IF(E7="y",0.5,IF(E7="yes",0.5)))))</f>
        <v>0</v>
      </c>
      <c r="I7" s="25" t="b">
        <f t="shared" ref="I7:I13" si="5">IF(A7=2,IF(D7="y",1,IF(D7="yes",1,IF(E7="y",0.5,IF(E7="yes",0.5)))))</f>
        <v>0</v>
      </c>
      <c r="J7" s="25" t="b">
        <f t="shared" ref="J7:J12" si="6">IF(A7=1,IF(G7="y",1,IF(G7="yes",1)))</f>
        <v>0</v>
      </c>
      <c r="K7" s="25" t="b">
        <f t="shared" ref="K7:K13" si="7">IF(A7=2,IF(G7="y",1,IF(G7="yes",1)))</f>
        <v>0</v>
      </c>
      <c r="L7" s="26"/>
      <c r="M7" s="26"/>
      <c r="N7" s="28"/>
      <c r="O7" s="241" t="s">
        <v>60</v>
      </c>
    </row>
    <row r="8" spans="1:15" ht="100.8" x14ac:dyDescent="0.3">
      <c r="A8" s="22">
        <v>1</v>
      </c>
      <c r="B8" s="23" t="s">
        <v>12</v>
      </c>
      <c r="C8" s="235" t="s">
        <v>188</v>
      </c>
      <c r="D8" s="24"/>
      <c r="E8" s="24"/>
      <c r="F8" s="24"/>
      <c r="G8" s="24"/>
      <c r="H8" s="25" t="b">
        <f t="shared" si="4"/>
        <v>0</v>
      </c>
      <c r="I8" s="25" t="b">
        <f t="shared" si="5"/>
        <v>0</v>
      </c>
      <c r="J8" s="25" t="b">
        <f t="shared" si="6"/>
        <v>0</v>
      </c>
      <c r="K8" s="25" t="b">
        <f t="shared" si="7"/>
        <v>0</v>
      </c>
      <c r="L8" s="24"/>
      <c r="M8" s="26"/>
      <c r="N8" s="28"/>
      <c r="O8" s="241" t="s">
        <v>109</v>
      </c>
    </row>
    <row r="9" spans="1:15" ht="81" customHeight="1" x14ac:dyDescent="0.3">
      <c r="A9" s="22">
        <v>1</v>
      </c>
      <c r="B9" s="23" t="s">
        <v>13</v>
      </c>
      <c r="C9" s="235" t="s">
        <v>189</v>
      </c>
      <c r="D9" s="24"/>
      <c r="E9" s="24"/>
      <c r="F9" s="24"/>
      <c r="G9" s="24"/>
      <c r="H9" s="25" t="b">
        <f t="shared" si="4"/>
        <v>0</v>
      </c>
      <c r="I9" s="25" t="b">
        <f t="shared" si="5"/>
        <v>0</v>
      </c>
      <c r="J9" s="25" t="b">
        <f t="shared" si="6"/>
        <v>0</v>
      </c>
      <c r="K9" s="25" t="b">
        <f t="shared" si="7"/>
        <v>0</v>
      </c>
      <c r="L9" s="24"/>
      <c r="M9" s="26"/>
      <c r="N9" s="28"/>
      <c r="O9" s="241" t="s">
        <v>225</v>
      </c>
    </row>
    <row r="10" spans="1:15" ht="46.8" x14ac:dyDescent="0.3">
      <c r="A10" s="22">
        <v>1</v>
      </c>
      <c r="B10" s="23" t="s">
        <v>14</v>
      </c>
      <c r="C10" s="236" t="s">
        <v>200</v>
      </c>
      <c r="D10" s="24"/>
      <c r="E10" s="24"/>
      <c r="F10" s="24"/>
      <c r="G10" s="24"/>
      <c r="H10" s="25" t="b">
        <f t="shared" si="4"/>
        <v>0</v>
      </c>
      <c r="I10" s="25" t="b">
        <f t="shared" si="5"/>
        <v>0</v>
      </c>
      <c r="J10" s="25" t="b">
        <f t="shared" si="6"/>
        <v>0</v>
      </c>
      <c r="K10" s="25" t="b">
        <f t="shared" si="7"/>
        <v>0</v>
      </c>
      <c r="L10" s="24"/>
      <c r="M10" s="26"/>
      <c r="N10" s="28"/>
      <c r="O10" s="106" t="s">
        <v>199</v>
      </c>
    </row>
    <row r="11" spans="1:15" ht="86.4" x14ac:dyDescent="0.3">
      <c r="A11" s="22">
        <v>1</v>
      </c>
      <c r="B11" s="23" t="s">
        <v>15</v>
      </c>
      <c r="C11" s="235" t="s">
        <v>76</v>
      </c>
      <c r="D11" s="24"/>
      <c r="E11" s="24"/>
      <c r="F11" s="24"/>
      <c r="G11" s="24"/>
      <c r="H11" s="25" t="b">
        <f t="shared" si="4"/>
        <v>0</v>
      </c>
      <c r="I11" s="25" t="b">
        <f t="shared" si="5"/>
        <v>0</v>
      </c>
      <c r="J11" s="25" t="b">
        <f t="shared" si="6"/>
        <v>0</v>
      </c>
      <c r="K11" s="25" t="b">
        <f t="shared" si="7"/>
        <v>0</v>
      </c>
      <c r="L11" s="24"/>
      <c r="M11" s="26"/>
      <c r="N11" s="28"/>
      <c r="O11" s="241" t="s">
        <v>80</v>
      </c>
    </row>
    <row r="12" spans="1:15" ht="62.4" x14ac:dyDescent="0.3">
      <c r="A12" s="22">
        <v>1</v>
      </c>
      <c r="B12" s="23" t="s">
        <v>16</v>
      </c>
      <c r="C12" s="235" t="s">
        <v>84</v>
      </c>
      <c r="D12" s="24" t="s">
        <v>128</v>
      </c>
      <c r="E12" s="45"/>
      <c r="F12" s="45"/>
      <c r="G12" s="45"/>
      <c r="H12" s="25">
        <f t="shared" si="4"/>
        <v>1</v>
      </c>
      <c r="I12" s="25" t="b">
        <f t="shared" si="5"/>
        <v>0</v>
      </c>
      <c r="J12" s="25" t="b">
        <f t="shared" si="6"/>
        <v>0</v>
      </c>
      <c r="K12" s="25" t="b">
        <f t="shared" si="7"/>
        <v>0</v>
      </c>
      <c r="L12" s="45"/>
      <c r="M12" s="46"/>
      <c r="N12" s="47"/>
      <c r="O12" s="241" t="s">
        <v>81</v>
      </c>
    </row>
    <row r="13" spans="1:15" ht="93.6" x14ac:dyDescent="0.3">
      <c r="A13" s="67">
        <v>2</v>
      </c>
      <c r="B13" s="68">
        <v>3.8</v>
      </c>
      <c r="C13" s="237" t="s">
        <v>104</v>
      </c>
      <c r="D13" s="24"/>
      <c r="E13" s="69"/>
      <c r="F13" s="69"/>
      <c r="G13" s="69"/>
      <c r="H13" s="25" t="b">
        <f t="shared" si="4"/>
        <v>0</v>
      </c>
      <c r="I13" s="25" t="b">
        <f t="shared" si="5"/>
        <v>0</v>
      </c>
      <c r="J13" s="25" t="b">
        <f t="shared" ref="J13" si="8">IF(A13=2,IF(G13="y",1,IF(G13="yes",1)))</f>
        <v>0</v>
      </c>
      <c r="K13" s="25" t="b">
        <f t="shared" si="7"/>
        <v>0</v>
      </c>
      <c r="L13" s="69"/>
      <c r="M13" s="70"/>
      <c r="N13" s="71"/>
      <c r="O13" s="242" t="s">
        <v>190</v>
      </c>
    </row>
    <row r="14" spans="1:15" ht="115.2" x14ac:dyDescent="0.3">
      <c r="A14" s="67">
        <v>2</v>
      </c>
      <c r="B14" s="68">
        <v>3.9</v>
      </c>
      <c r="C14" s="237" t="s">
        <v>105</v>
      </c>
      <c r="D14" s="24"/>
      <c r="E14" s="69"/>
      <c r="F14" s="69"/>
      <c r="G14" s="69"/>
      <c r="H14" s="25" t="b">
        <f t="shared" si="4"/>
        <v>0</v>
      </c>
      <c r="I14" s="25" t="b">
        <f t="shared" ref="I14:I15" si="9">IF(A14=2,IF(D14="y",1,IF(D14="yes",1,IF(E14="y",0.5,IF(E14="yes",0.5)))))</f>
        <v>0</v>
      </c>
      <c r="J14" s="25" t="b">
        <f t="shared" ref="J14:J15" si="10">IF(A14=2,IF(G14="y",1,IF(G14="yes",1)))</f>
        <v>0</v>
      </c>
      <c r="K14" s="25" t="b">
        <f t="shared" ref="K14:K15" si="11">IF(A14=2,IF(G14="y",1,IF(G14="yes",1)))</f>
        <v>0</v>
      </c>
      <c r="L14" s="69"/>
      <c r="M14" s="70"/>
      <c r="N14" s="72"/>
      <c r="O14" s="242" t="s">
        <v>108</v>
      </c>
    </row>
    <row r="15" spans="1:15" ht="101.4" thickBot="1" x14ac:dyDescent="0.35">
      <c r="A15" s="36">
        <v>2</v>
      </c>
      <c r="B15" s="37" t="s">
        <v>61</v>
      </c>
      <c r="C15" s="238" t="s">
        <v>106</v>
      </c>
      <c r="D15" s="24"/>
      <c r="E15" s="38"/>
      <c r="F15" s="38"/>
      <c r="G15" s="38"/>
      <c r="H15" s="25" t="b">
        <f t="shared" si="4"/>
        <v>0</v>
      </c>
      <c r="I15" s="25" t="b">
        <f t="shared" si="9"/>
        <v>0</v>
      </c>
      <c r="J15" s="25" t="b">
        <f t="shared" si="10"/>
        <v>0</v>
      </c>
      <c r="K15" s="25" t="b">
        <f t="shared" si="11"/>
        <v>0</v>
      </c>
      <c r="L15" s="38"/>
      <c r="M15" s="39"/>
      <c r="N15" s="73"/>
      <c r="O15" s="243" t="s">
        <v>107</v>
      </c>
    </row>
    <row r="16" spans="1:15" ht="22.5" customHeight="1" x14ac:dyDescent="0.3">
      <c r="A16" s="41"/>
      <c r="B16" s="88"/>
      <c r="C16" s="232"/>
      <c r="D16" s="88"/>
      <c r="E16" s="88"/>
      <c r="F16" s="88"/>
      <c r="G16" s="88"/>
      <c r="H16" s="98">
        <f>SUM(H6:H15)</f>
        <v>2</v>
      </c>
      <c r="I16" s="98">
        <f>SUM(I6:I15)</f>
        <v>0</v>
      </c>
      <c r="J16" s="98">
        <f>SUM(J6:J15)</f>
        <v>0</v>
      </c>
      <c r="K16" s="98">
        <f>SUM(K6:K15)</f>
        <v>0</v>
      </c>
      <c r="L16" s="88"/>
      <c r="M16" s="90"/>
      <c r="N16" s="90"/>
      <c r="O16" s="99"/>
    </row>
    <row r="17" spans="1:15" ht="16.2" thickBot="1" x14ac:dyDescent="0.35">
      <c r="A17" s="7"/>
      <c r="B17" s="92"/>
      <c r="C17" s="232"/>
      <c r="D17" s="92"/>
      <c r="E17" s="92"/>
      <c r="F17" s="92"/>
      <c r="G17" s="87"/>
      <c r="H17" s="87"/>
      <c r="I17" s="87"/>
      <c r="J17" s="87"/>
      <c r="K17" s="87"/>
      <c r="L17" s="87"/>
      <c r="M17" s="94"/>
      <c r="N17" s="94"/>
      <c r="O17" s="84"/>
    </row>
    <row r="18" spans="1:15" ht="16.2" x14ac:dyDescent="0.3">
      <c r="A18" s="7"/>
      <c r="B18" s="92"/>
      <c r="C18" s="222" t="s">
        <v>30</v>
      </c>
      <c r="D18" s="53"/>
      <c r="E18" s="53"/>
      <c r="F18" s="54"/>
      <c r="G18" s="96"/>
      <c r="H18" s="87"/>
      <c r="I18" s="87"/>
      <c r="J18" s="87"/>
      <c r="K18" s="87"/>
      <c r="L18" s="87"/>
      <c r="M18" s="94"/>
      <c r="N18" s="94"/>
      <c r="O18" s="84"/>
    </row>
    <row r="19" spans="1:15" ht="33" customHeight="1" x14ac:dyDescent="0.3">
      <c r="A19" s="7"/>
      <c r="B19" s="92"/>
      <c r="C19" s="223" t="s">
        <v>28</v>
      </c>
      <c r="D19" s="55">
        <v>1</v>
      </c>
      <c r="E19" s="15">
        <v>2</v>
      </c>
      <c r="F19" s="244" t="s">
        <v>63</v>
      </c>
      <c r="G19" s="97"/>
      <c r="H19" s="87"/>
      <c r="I19" s="87"/>
      <c r="J19" s="87"/>
      <c r="K19" s="87"/>
      <c r="L19" s="87"/>
      <c r="M19" s="94"/>
      <c r="N19" s="94"/>
      <c r="O19" s="84"/>
    </row>
    <row r="20" spans="1:15" ht="16.2" hidden="1" x14ac:dyDescent="0.3">
      <c r="A20" s="7"/>
      <c r="B20" s="92"/>
      <c r="C20" s="224" t="s">
        <v>112</v>
      </c>
      <c r="D20" s="15">
        <f>+H16</f>
        <v>2</v>
      </c>
      <c r="E20" s="15">
        <f>+I16</f>
        <v>0</v>
      </c>
      <c r="F20" s="66">
        <f>SUM(D20:E20)</f>
        <v>2</v>
      </c>
      <c r="G20" s="100"/>
      <c r="H20" s="87"/>
      <c r="I20" s="87"/>
      <c r="J20" s="87"/>
      <c r="K20" s="87"/>
      <c r="L20" s="87"/>
      <c r="M20" s="94"/>
      <c r="N20" s="94"/>
      <c r="O20" s="84"/>
    </row>
    <row r="21" spans="1:15" ht="16.2" hidden="1" x14ac:dyDescent="0.3">
      <c r="A21" s="7"/>
      <c r="B21" s="92"/>
      <c r="C21" s="224"/>
      <c r="D21" s="56"/>
      <c r="E21" s="56"/>
      <c r="F21" s="57"/>
      <c r="G21" s="100"/>
      <c r="H21" s="87"/>
      <c r="I21" s="87"/>
      <c r="J21" s="87"/>
      <c r="K21" s="87"/>
      <c r="L21" s="87"/>
      <c r="M21" s="94"/>
      <c r="N21" s="94"/>
      <c r="O21" s="84"/>
    </row>
    <row r="22" spans="1:15" ht="16.2" hidden="1" x14ac:dyDescent="0.3">
      <c r="A22" s="7"/>
      <c r="B22" s="92"/>
      <c r="C22" s="225" t="s">
        <v>31</v>
      </c>
      <c r="D22" s="56">
        <f>COUNTIF(A6:A15,"1")</f>
        <v>7</v>
      </c>
      <c r="E22" s="56">
        <f>COUNTIF(A6:A15,"2")</f>
        <v>3</v>
      </c>
      <c r="F22" s="57">
        <f>SUM(D22:E22)</f>
        <v>10</v>
      </c>
      <c r="G22" s="100"/>
      <c r="H22" s="87"/>
      <c r="I22" s="87"/>
      <c r="J22" s="87"/>
      <c r="K22" s="87"/>
      <c r="L22" s="87"/>
      <c r="M22" s="94"/>
      <c r="N22" s="94"/>
      <c r="O22" s="84"/>
    </row>
    <row r="23" spans="1:15" ht="16.2" hidden="1" x14ac:dyDescent="0.3">
      <c r="A23" s="7"/>
      <c r="B23" s="92"/>
      <c r="C23" s="225" t="s">
        <v>24</v>
      </c>
      <c r="D23" s="58">
        <f>+J16</f>
        <v>0</v>
      </c>
      <c r="E23" s="59">
        <f>+K16</f>
        <v>0</v>
      </c>
      <c r="F23" s="60">
        <f>SUM(D23:E23)</f>
        <v>0</v>
      </c>
      <c r="G23" s="100"/>
      <c r="H23" s="87"/>
      <c r="I23" s="87"/>
      <c r="J23" s="87"/>
      <c r="K23" s="87"/>
      <c r="L23" s="87"/>
      <c r="M23" s="94"/>
      <c r="N23" s="94"/>
      <c r="O23" s="84"/>
    </row>
    <row r="24" spans="1:15" ht="16.2" hidden="1" x14ac:dyDescent="0.3">
      <c r="A24" s="7"/>
      <c r="B24" s="92"/>
      <c r="C24" s="225" t="s">
        <v>21</v>
      </c>
      <c r="D24" s="15">
        <f>+D22-D23</f>
        <v>7</v>
      </c>
      <c r="E24" s="15">
        <f>+E22-E23</f>
        <v>3</v>
      </c>
      <c r="F24" s="66">
        <f>+F22-F23</f>
        <v>10</v>
      </c>
      <c r="G24" s="100"/>
      <c r="H24" s="87"/>
      <c r="I24" s="87"/>
      <c r="J24" s="87"/>
      <c r="K24" s="87"/>
      <c r="L24" s="87"/>
      <c r="M24" s="94"/>
      <c r="N24" s="94"/>
      <c r="O24" s="84"/>
    </row>
    <row r="25" spans="1:15" ht="21.75" hidden="1" customHeight="1" x14ac:dyDescent="0.3">
      <c r="A25" s="7"/>
      <c r="B25" s="92"/>
      <c r="C25" s="225"/>
      <c r="D25" s="56"/>
      <c r="E25" s="56"/>
      <c r="F25" s="57"/>
      <c r="G25" s="100"/>
      <c r="H25" s="87"/>
      <c r="I25" s="87"/>
      <c r="J25" s="87"/>
      <c r="K25" s="87"/>
      <c r="L25" s="87"/>
      <c r="M25" s="94"/>
      <c r="N25" s="94"/>
      <c r="O25" s="84"/>
    </row>
    <row r="26" spans="1:15" ht="15.6" x14ac:dyDescent="0.3">
      <c r="A26" s="7"/>
      <c r="B26" s="92"/>
      <c r="C26" s="226" t="s">
        <v>217</v>
      </c>
      <c r="D26" s="254">
        <f>IF(D24=0,"N/A",D20/D24)</f>
        <v>0.2857142857142857</v>
      </c>
      <c r="E26" s="254">
        <f>IF(E24=0,"N/A",E20/E24)</f>
        <v>0</v>
      </c>
      <c r="F26" s="255">
        <f>IF(F24=0,"N/A",+F20/F24)</f>
        <v>0.2</v>
      </c>
      <c r="G26" s="100"/>
      <c r="H26" s="87"/>
      <c r="I26" s="87"/>
      <c r="J26" s="87"/>
      <c r="K26" s="87"/>
      <c r="L26" s="87"/>
      <c r="M26" s="94"/>
      <c r="N26" s="94"/>
      <c r="O26" s="84"/>
    </row>
    <row r="27" spans="1:15" ht="35.25" customHeight="1" thickBot="1" x14ac:dyDescent="0.35">
      <c r="A27" s="7"/>
      <c r="B27" s="92"/>
      <c r="C27" s="227"/>
      <c r="D27" s="56"/>
      <c r="E27" s="56"/>
      <c r="F27" s="43"/>
      <c r="G27" s="100"/>
      <c r="H27" s="87"/>
      <c r="I27" s="87"/>
      <c r="J27" s="87"/>
      <c r="K27" s="87"/>
      <c r="L27" s="87"/>
      <c r="M27" s="94"/>
      <c r="N27" s="94"/>
      <c r="O27" s="84"/>
    </row>
    <row r="28" spans="1:15" ht="52.5" customHeight="1" thickBot="1" x14ac:dyDescent="0.35">
      <c r="A28" s="7"/>
      <c r="B28" s="92"/>
      <c r="C28" s="228" t="s">
        <v>69</v>
      </c>
      <c r="D28" s="256" t="str">
        <f>IF(AND(D26&gt;=0,D26&lt;66%),"High",IF(AND(D26&gt;65%,D26&lt;90%),"Medium",IF(D26&gt;89%,"Low")))</f>
        <v>High</v>
      </c>
      <c r="E28" s="257"/>
      <c r="F28" s="256" t="str">
        <f>IF(F24=0,"N/A",IF(AND(F26&gt;=0,F26&lt;33%),"High",IF(AND(F26&gt;32%,F26&lt;78%),"Medium",IF(F26&gt;77%,"Low"))))</f>
        <v>High</v>
      </c>
      <c r="G28" s="100"/>
      <c r="H28" s="87"/>
      <c r="I28" s="87"/>
      <c r="J28" s="87"/>
      <c r="K28" s="87"/>
      <c r="L28" s="87"/>
      <c r="M28" s="94"/>
      <c r="N28" s="94"/>
      <c r="O28" s="84"/>
    </row>
    <row r="29" spans="1:15" ht="29.25" customHeight="1" x14ac:dyDescent="0.3">
      <c r="A29" s="5"/>
      <c r="B29" s="87"/>
      <c r="C29" s="239"/>
      <c r="D29" s="84"/>
      <c r="E29" s="84"/>
      <c r="F29" s="84"/>
      <c r="G29" s="87"/>
      <c r="H29" s="87"/>
      <c r="I29" s="87"/>
      <c r="J29" s="87"/>
      <c r="K29" s="87"/>
      <c r="L29" s="87"/>
      <c r="M29" s="94"/>
      <c r="N29" s="94"/>
      <c r="O29" s="84"/>
    </row>
    <row r="30" spans="1:15" ht="15.6" x14ac:dyDescent="0.3">
      <c r="A30" s="5"/>
      <c r="B30" s="87"/>
      <c r="C30" s="229" t="s">
        <v>68</v>
      </c>
      <c r="D30" s="84"/>
      <c r="E30" s="84"/>
      <c r="F30" s="84"/>
      <c r="G30" s="87"/>
      <c r="H30" s="87"/>
      <c r="I30" s="87"/>
      <c r="J30" s="87"/>
      <c r="K30" s="87"/>
      <c r="L30" s="87"/>
      <c r="M30" s="94"/>
      <c r="N30" s="94"/>
      <c r="O30" s="84"/>
    </row>
    <row r="31" spans="1:15" ht="15.6" x14ac:dyDescent="0.3">
      <c r="A31" s="5"/>
      <c r="B31" s="87"/>
      <c r="C31" s="181" t="s">
        <v>218</v>
      </c>
      <c r="D31" s="84"/>
      <c r="E31" s="84"/>
      <c r="F31" s="84"/>
      <c r="G31" s="87"/>
      <c r="H31" s="87"/>
      <c r="I31" s="87"/>
      <c r="J31" s="87"/>
      <c r="K31" s="87"/>
      <c r="L31" s="87"/>
      <c r="M31" s="94"/>
      <c r="N31" s="94"/>
      <c r="O31" s="84"/>
    </row>
    <row r="32" spans="1:15" ht="15.6" x14ac:dyDescent="0.3">
      <c r="A32" s="5"/>
      <c r="B32" s="87"/>
      <c r="C32" s="181" t="s">
        <v>219</v>
      </c>
      <c r="D32" s="84"/>
      <c r="E32" s="84"/>
      <c r="F32" s="84"/>
      <c r="G32" s="87"/>
      <c r="H32" s="87"/>
      <c r="I32" s="87"/>
      <c r="J32" s="87"/>
      <c r="K32" s="87"/>
      <c r="L32" s="87"/>
      <c r="M32" s="94"/>
      <c r="N32" s="94"/>
      <c r="O32" s="84"/>
    </row>
    <row r="33" spans="1:15" ht="15.6" x14ac:dyDescent="0.3">
      <c r="A33" s="5"/>
      <c r="B33" s="87"/>
      <c r="C33" s="181" t="s">
        <v>220</v>
      </c>
      <c r="D33" s="84"/>
      <c r="E33" s="84"/>
      <c r="F33" s="101"/>
      <c r="G33" s="87"/>
      <c r="H33" s="87"/>
      <c r="I33" s="87"/>
      <c r="J33" s="87"/>
      <c r="K33" s="87"/>
      <c r="L33" s="87"/>
      <c r="M33" s="94"/>
      <c r="N33" s="94"/>
      <c r="O33" s="84"/>
    </row>
    <row r="34" spans="1:15" ht="15.6" x14ac:dyDescent="0.3">
      <c r="A34" s="5"/>
      <c r="B34" s="87"/>
      <c r="C34" s="230"/>
      <c r="D34" s="84"/>
      <c r="E34" s="84"/>
      <c r="F34" s="84"/>
      <c r="G34" s="87"/>
      <c r="H34" s="87"/>
      <c r="I34" s="87"/>
      <c r="J34" s="87"/>
      <c r="K34" s="87"/>
      <c r="L34" s="87"/>
      <c r="M34" s="94"/>
      <c r="N34" s="94"/>
      <c r="O34" s="84"/>
    </row>
    <row r="35" spans="1:15" ht="15.6" x14ac:dyDescent="0.3">
      <c r="A35" s="5"/>
      <c r="B35" s="87"/>
      <c r="C35" s="231" t="s">
        <v>67</v>
      </c>
      <c r="D35" s="84"/>
      <c r="E35" s="84"/>
      <c r="F35" s="84"/>
      <c r="G35" s="87"/>
      <c r="H35" s="87"/>
      <c r="I35" s="87"/>
      <c r="J35" s="87"/>
      <c r="K35" s="87"/>
      <c r="L35" s="87"/>
      <c r="M35" s="94"/>
      <c r="N35" s="94"/>
      <c r="O35" s="84"/>
    </row>
    <row r="36" spans="1:15" ht="15.6" x14ac:dyDescent="0.3">
      <c r="A36" s="5"/>
      <c r="B36" s="87"/>
      <c r="C36" s="181" t="s">
        <v>221</v>
      </c>
      <c r="D36" s="84"/>
      <c r="E36" s="84"/>
      <c r="F36" s="84"/>
      <c r="G36" s="87"/>
      <c r="H36" s="87"/>
      <c r="I36" s="87"/>
      <c r="J36" s="87"/>
      <c r="K36" s="87"/>
      <c r="L36" s="87"/>
      <c r="M36" s="94"/>
      <c r="N36" s="94"/>
      <c r="O36" s="84"/>
    </row>
    <row r="37" spans="1:15" ht="15.6" x14ac:dyDescent="0.3">
      <c r="A37" s="5"/>
      <c r="B37" s="87"/>
      <c r="C37" s="181" t="s">
        <v>222</v>
      </c>
      <c r="D37" s="84"/>
      <c r="E37" s="84"/>
      <c r="F37" s="84"/>
      <c r="G37" s="87"/>
      <c r="H37" s="87"/>
      <c r="I37" s="87"/>
      <c r="J37" s="87"/>
      <c r="K37" s="87"/>
      <c r="L37" s="87"/>
      <c r="M37" s="94"/>
      <c r="N37" s="94"/>
      <c r="O37" s="84"/>
    </row>
    <row r="38" spans="1:15" ht="15.6" x14ac:dyDescent="0.3">
      <c r="A38" s="5"/>
      <c r="B38" s="87"/>
      <c r="C38" s="181" t="s">
        <v>223</v>
      </c>
      <c r="D38" s="84"/>
      <c r="E38" s="84"/>
      <c r="F38" s="84"/>
      <c r="G38" s="87"/>
      <c r="H38" s="87"/>
      <c r="I38" s="87"/>
      <c r="J38" s="87"/>
      <c r="K38" s="87"/>
      <c r="L38" s="87"/>
      <c r="M38" s="94"/>
      <c r="N38" s="94"/>
      <c r="O38" s="84"/>
    </row>
    <row r="39" spans="1:15" ht="15.6" x14ac:dyDescent="0.3">
      <c r="A39" s="5"/>
      <c r="B39" s="87"/>
      <c r="C39" s="232"/>
      <c r="D39" s="87"/>
      <c r="E39" s="87"/>
      <c r="F39" s="87"/>
      <c r="G39" s="87"/>
      <c r="H39" s="87"/>
      <c r="I39" s="87"/>
      <c r="J39" s="87"/>
      <c r="K39" s="87"/>
      <c r="L39" s="87"/>
      <c r="M39" s="94"/>
      <c r="N39" s="94"/>
      <c r="O39" s="84"/>
    </row>
    <row r="40" spans="1:15" ht="62.4" x14ac:dyDescent="0.3">
      <c r="A40" s="5"/>
      <c r="B40" s="87"/>
      <c r="C40" s="233" t="s">
        <v>224</v>
      </c>
      <c r="D40" s="87"/>
      <c r="E40" s="87"/>
      <c r="F40" s="87"/>
      <c r="G40" s="87"/>
      <c r="H40" s="87"/>
      <c r="I40" s="87"/>
      <c r="J40" s="87"/>
      <c r="K40" s="87"/>
      <c r="L40" s="87"/>
      <c r="M40" s="94"/>
      <c r="N40" s="94"/>
      <c r="O40" s="84"/>
    </row>
    <row r="41" spans="1:15" x14ac:dyDescent="0.3">
      <c r="A41" s="5"/>
      <c r="B41" s="5"/>
      <c r="C41" s="5"/>
      <c r="D41" s="5"/>
      <c r="E41" s="5"/>
      <c r="F41" s="5"/>
      <c r="G41" s="5"/>
      <c r="H41" s="5"/>
      <c r="I41" s="5"/>
      <c r="J41" s="5"/>
      <c r="K41" s="5"/>
      <c r="L41" s="5"/>
      <c r="M41" s="8"/>
      <c r="N41" s="8"/>
      <c r="O41" s="3"/>
    </row>
    <row r="42" spans="1:15" x14ac:dyDescent="0.3">
      <c r="A42" s="5"/>
      <c r="B42" s="5"/>
      <c r="C42" s="5"/>
      <c r="D42" s="5"/>
      <c r="E42" s="5"/>
      <c r="F42" s="5"/>
      <c r="G42" s="5"/>
      <c r="H42" s="5"/>
      <c r="I42" s="5"/>
      <c r="J42" s="5"/>
      <c r="K42" s="5"/>
      <c r="L42" s="5"/>
      <c r="M42" s="8"/>
      <c r="N42" s="8"/>
      <c r="O42" s="3"/>
    </row>
    <row r="43" spans="1:15" x14ac:dyDescent="0.3">
      <c r="A43" s="5"/>
      <c r="B43" s="5"/>
      <c r="C43" s="5"/>
      <c r="D43" s="5"/>
      <c r="E43" s="5"/>
      <c r="F43" s="5"/>
      <c r="G43" s="5"/>
      <c r="H43" s="5"/>
      <c r="I43" s="5"/>
      <c r="J43" s="5"/>
      <c r="K43" s="5"/>
      <c r="L43" s="5"/>
      <c r="M43" s="8"/>
      <c r="N43" s="8"/>
      <c r="O43" s="3"/>
    </row>
    <row r="44" spans="1:15" x14ac:dyDescent="0.3">
      <c r="A44" s="5"/>
      <c r="B44" s="5"/>
      <c r="C44" s="5"/>
      <c r="D44" s="5"/>
      <c r="E44" s="5"/>
      <c r="F44" s="5"/>
      <c r="G44" s="5"/>
      <c r="H44" s="5"/>
      <c r="I44" s="5"/>
      <c r="J44" s="5"/>
      <c r="K44" s="5"/>
      <c r="L44" s="5"/>
      <c r="M44" s="8"/>
      <c r="N44" s="8"/>
      <c r="O44" s="3"/>
    </row>
    <row r="45" spans="1:15" x14ac:dyDescent="0.3">
      <c r="A45" s="5"/>
      <c r="B45" s="5"/>
      <c r="C45" s="5"/>
      <c r="D45" s="5"/>
      <c r="E45" s="5"/>
      <c r="F45" s="5"/>
      <c r="G45" s="5"/>
      <c r="H45" s="5"/>
      <c r="I45" s="5"/>
      <c r="J45" s="5"/>
      <c r="K45" s="5"/>
      <c r="L45" s="5"/>
      <c r="M45" s="8"/>
      <c r="N45" s="8"/>
      <c r="O45" s="3"/>
    </row>
    <row r="46" spans="1:15" x14ac:dyDescent="0.3">
      <c r="A46" s="5"/>
      <c r="B46" s="5"/>
      <c r="C46" s="5"/>
      <c r="D46" s="5"/>
      <c r="E46" s="5"/>
      <c r="F46" s="5"/>
      <c r="G46" s="5"/>
      <c r="H46" s="5"/>
      <c r="I46" s="5"/>
      <c r="J46" s="5"/>
      <c r="K46" s="5"/>
      <c r="L46" s="5"/>
      <c r="M46" s="8"/>
      <c r="N46" s="8"/>
      <c r="O46" s="3"/>
    </row>
    <row r="47" spans="1:15" x14ac:dyDescent="0.3">
      <c r="A47" s="5"/>
      <c r="B47" s="5"/>
      <c r="C47" s="5"/>
      <c r="D47" s="5"/>
      <c r="E47" s="5"/>
      <c r="F47" s="5"/>
      <c r="G47" s="5"/>
      <c r="H47" s="5"/>
      <c r="I47" s="5"/>
      <c r="J47" s="5"/>
      <c r="K47" s="5"/>
      <c r="L47" s="5"/>
      <c r="M47" s="8"/>
      <c r="N47" s="8"/>
      <c r="O47" s="3"/>
    </row>
    <row r="48" spans="1:15" x14ac:dyDescent="0.3">
      <c r="A48" s="5"/>
      <c r="B48" s="5"/>
      <c r="C48" s="5"/>
      <c r="D48" s="5"/>
      <c r="E48" s="5"/>
      <c r="F48" s="5"/>
      <c r="G48" s="5"/>
      <c r="H48" s="5"/>
      <c r="I48" s="5"/>
      <c r="J48" s="5"/>
      <c r="K48" s="5"/>
      <c r="L48" s="5"/>
      <c r="M48" s="8"/>
      <c r="N48" s="8"/>
      <c r="O48" s="3"/>
    </row>
    <row r="49" spans="1:15" x14ac:dyDescent="0.3">
      <c r="A49" s="5"/>
      <c r="B49" s="5"/>
      <c r="C49" s="5"/>
      <c r="D49" s="5"/>
      <c r="E49" s="5"/>
      <c r="F49" s="5"/>
      <c r="G49" s="5"/>
      <c r="H49" s="5"/>
      <c r="I49" s="5"/>
      <c r="J49" s="5"/>
      <c r="K49" s="5"/>
      <c r="L49" s="5"/>
      <c r="M49" s="8"/>
      <c r="N49" s="8"/>
      <c r="O49" s="3"/>
    </row>
    <row r="50" spans="1:15" x14ac:dyDescent="0.3">
      <c r="A50" s="5"/>
      <c r="B50" s="5"/>
      <c r="C50" s="5"/>
      <c r="D50" s="5"/>
      <c r="E50" s="5"/>
      <c r="F50" s="5"/>
      <c r="G50" s="5"/>
      <c r="H50" s="5"/>
      <c r="I50" s="5"/>
      <c r="J50" s="5"/>
      <c r="K50" s="5"/>
      <c r="L50" s="5"/>
      <c r="M50" s="8"/>
      <c r="N50" s="8"/>
      <c r="O50" s="3"/>
    </row>
    <row r="51" spans="1:15" x14ac:dyDescent="0.3">
      <c r="A51" s="5"/>
      <c r="B51" s="5"/>
      <c r="C51" s="5"/>
      <c r="D51" s="5"/>
      <c r="E51" s="5"/>
      <c r="F51" s="5"/>
      <c r="G51" s="5"/>
      <c r="H51" s="5"/>
      <c r="I51" s="5"/>
      <c r="J51" s="5"/>
      <c r="K51" s="5"/>
      <c r="L51" s="5"/>
      <c r="M51" s="8"/>
      <c r="N51" s="8"/>
      <c r="O51" s="3"/>
    </row>
    <row r="52" spans="1:15" x14ac:dyDescent="0.3">
      <c r="A52" s="5"/>
      <c r="B52" s="5"/>
      <c r="C52" s="5"/>
      <c r="D52" s="5"/>
      <c r="E52" s="5"/>
      <c r="F52" s="5"/>
      <c r="G52" s="5"/>
      <c r="H52" s="5"/>
      <c r="I52" s="5"/>
      <c r="J52" s="5"/>
      <c r="K52" s="5"/>
      <c r="L52" s="5"/>
      <c r="M52" s="8"/>
      <c r="N52" s="8"/>
      <c r="O52" s="3"/>
    </row>
    <row r="53" spans="1:15" x14ac:dyDescent="0.3">
      <c r="A53" s="5"/>
      <c r="B53" s="5"/>
      <c r="C53" s="5"/>
      <c r="D53" s="5"/>
      <c r="E53" s="5"/>
      <c r="F53" s="5"/>
      <c r="G53" s="5"/>
      <c r="H53" s="5"/>
      <c r="I53" s="5"/>
      <c r="J53" s="5"/>
      <c r="K53" s="5"/>
      <c r="L53" s="5"/>
      <c r="M53" s="8"/>
      <c r="N53" s="8"/>
      <c r="O53" s="3"/>
    </row>
    <row r="54" spans="1:15" x14ac:dyDescent="0.3">
      <c r="A54" s="5"/>
      <c r="B54" s="5"/>
      <c r="C54" s="5"/>
      <c r="D54" s="5"/>
      <c r="E54" s="5"/>
      <c r="F54" s="5"/>
      <c r="G54" s="5"/>
      <c r="H54" s="5"/>
      <c r="I54" s="5"/>
      <c r="J54" s="5"/>
      <c r="K54" s="5"/>
      <c r="L54" s="5"/>
      <c r="M54" s="8"/>
      <c r="N54" s="8"/>
      <c r="O54" s="3"/>
    </row>
    <row r="55" spans="1:15" x14ac:dyDescent="0.3">
      <c r="A55" s="5"/>
      <c r="B55" s="5"/>
      <c r="C55" s="5"/>
      <c r="D55" s="5"/>
      <c r="E55" s="5"/>
      <c r="F55" s="5"/>
      <c r="G55" s="5"/>
      <c r="H55" s="5"/>
      <c r="I55" s="5"/>
      <c r="J55" s="5"/>
      <c r="K55" s="5"/>
      <c r="L55" s="5"/>
      <c r="M55" s="8"/>
      <c r="N55" s="8"/>
      <c r="O55" s="3"/>
    </row>
    <row r="56" spans="1:15" x14ac:dyDescent="0.3">
      <c r="A56" s="5"/>
      <c r="B56" s="5"/>
      <c r="C56" s="5"/>
      <c r="D56" s="5"/>
      <c r="E56" s="5"/>
      <c r="F56" s="5"/>
      <c r="G56" s="5"/>
      <c r="H56" s="5"/>
      <c r="I56" s="5"/>
      <c r="J56" s="5"/>
      <c r="K56" s="5"/>
      <c r="L56" s="5"/>
      <c r="M56" s="8"/>
      <c r="N56" s="8"/>
      <c r="O56" s="3"/>
    </row>
    <row r="57" spans="1:15" x14ac:dyDescent="0.3">
      <c r="A57" s="5"/>
      <c r="B57" s="5"/>
      <c r="C57" s="5"/>
      <c r="D57" s="5"/>
      <c r="E57" s="5"/>
      <c r="F57" s="5"/>
      <c r="G57" s="5"/>
      <c r="H57" s="5"/>
      <c r="I57" s="5"/>
      <c r="J57" s="5"/>
      <c r="K57" s="5"/>
      <c r="L57" s="5"/>
      <c r="M57" s="8"/>
      <c r="N57" s="8"/>
      <c r="O57" s="3"/>
    </row>
    <row r="58" spans="1:15" x14ac:dyDescent="0.3">
      <c r="A58" s="5"/>
      <c r="B58" s="5"/>
      <c r="C58" s="5"/>
      <c r="D58" s="5"/>
      <c r="E58" s="5"/>
      <c r="F58" s="5"/>
      <c r="G58" s="5"/>
      <c r="H58" s="5"/>
      <c r="I58" s="5"/>
      <c r="J58" s="5"/>
      <c r="K58" s="5"/>
      <c r="L58" s="5"/>
      <c r="M58" s="8"/>
      <c r="N58" s="8"/>
      <c r="O58" s="3"/>
    </row>
    <row r="59" spans="1:15" x14ac:dyDescent="0.3">
      <c r="A59" s="5"/>
      <c r="B59" s="5"/>
      <c r="C59" s="5"/>
      <c r="D59" s="5"/>
      <c r="E59" s="5"/>
      <c r="F59" s="5"/>
      <c r="G59" s="5"/>
      <c r="H59" s="5"/>
      <c r="I59" s="5"/>
      <c r="J59" s="5"/>
      <c r="K59" s="5"/>
      <c r="L59" s="5"/>
      <c r="M59" s="8"/>
      <c r="N59" s="8"/>
      <c r="O59" s="3"/>
    </row>
    <row r="60" spans="1:15" x14ac:dyDescent="0.3">
      <c r="A60" s="5"/>
      <c r="B60" s="5"/>
      <c r="C60" s="5"/>
      <c r="D60" s="5"/>
      <c r="E60" s="5"/>
      <c r="F60" s="5"/>
      <c r="G60" s="5"/>
      <c r="H60" s="5"/>
      <c r="I60" s="5"/>
      <c r="J60" s="5"/>
      <c r="K60" s="5"/>
      <c r="L60" s="5"/>
      <c r="M60" s="8"/>
      <c r="N60" s="8"/>
      <c r="O60" s="3"/>
    </row>
    <row r="61" spans="1:15" x14ac:dyDescent="0.3">
      <c r="A61" s="5"/>
      <c r="B61" s="5"/>
      <c r="C61" s="5"/>
      <c r="D61" s="5"/>
      <c r="E61" s="5"/>
      <c r="F61" s="5"/>
      <c r="G61" s="5"/>
      <c r="H61" s="5"/>
      <c r="I61" s="5"/>
      <c r="J61" s="5"/>
      <c r="K61" s="5"/>
      <c r="L61" s="5"/>
      <c r="M61" s="8"/>
      <c r="N61" s="8"/>
      <c r="O61" s="3"/>
    </row>
    <row r="62" spans="1:15" x14ac:dyDescent="0.3">
      <c r="A62" s="5"/>
      <c r="B62" s="5"/>
      <c r="C62" s="5"/>
      <c r="D62" s="5"/>
      <c r="E62" s="5"/>
      <c r="F62" s="5"/>
      <c r="G62" s="5"/>
      <c r="H62" s="5"/>
      <c r="I62" s="5"/>
      <c r="J62" s="5"/>
      <c r="K62" s="5"/>
      <c r="L62" s="5"/>
      <c r="M62" s="8"/>
      <c r="N62" s="8"/>
      <c r="O62" s="3"/>
    </row>
    <row r="63" spans="1:15" x14ac:dyDescent="0.3">
      <c r="A63" s="5"/>
      <c r="B63" s="5"/>
      <c r="C63" s="5"/>
      <c r="D63" s="5"/>
      <c r="E63" s="5"/>
      <c r="F63" s="5"/>
      <c r="G63" s="5"/>
      <c r="H63" s="5"/>
      <c r="I63" s="5"/>
      <c r="J63" s="5"/>
      <c r="K63" s="5"/>
      <c r="L63" s="5"/>
      <c r="M63" s="8"/>
      <c r="N63" s="8"/>
      <c r="O63" s="3"/>
    </row>
    <row r="64" spans="1:15" x14ac:dyDescent="0.3">
      <c r="A64" s="5"/>
      <c r="B64" s="5"/>
      <c r="C64" s="5"/>
      <c r="D64" s="5"/>
      <c r="E64" s="5"/>
      <c r="F64" s="5"/>
      <c r="G64" s="5"/>
      <c r="H64" s="5"/>
      <c r="I64" s="5"/>
      <c r="J64" s="5"/>
      <c r="K64" s="5"/>
      <c r="L64" s="5"/>
      <c r="M64" s="8"/>
      <c r="N64" s="8"/>
      <c r="O64" s="3"/>
    </row>
    <row r="65" spans="1:15" x14ac:dyDescent="0.3">
      <c r="A65" s="5"/>
      <c r="B65" s="5"/>
      <c r="C65" s="5"/>
      <c r="D65" s="5"/>
      <c r="E65" s="5"/>
      <c r="F65" s="5"/>
      <c r="G65" s="5"/>
      <c r="H65" s="5"/>
      <c r="I65" s="5"/>
      <c r="J65" s="5"/>
      <c r="K65" s="5"/>
      <c r="L65" s="5"/>
      <c r="M65" s="8"/>
      <c r="N65" s="8"/>
      <c r="O65" s="3"/>
    </row>
    <row r="66" spans="1:15" x14ac:dyDescent="0.3">
      <c r="A66" s="5"/>
      <c r="B66" s="5"/>
      <c r="C66" s="5"/>
      <c r="D66" s="5"/>
      <c r="E66" s="5"/>
      <c r="F66" s="5"/>
      <c r="G66" s="5"/>
      <c r="H66" s="5"/>
      <c r="I66" s="5"/>
      <c r="J66" s="5"/>
      <c r="K66" s="5"/>
      <c r="L66" s="5"/>
      <c r="M66" s="8"/>
      <c r="N66" s="8"/>
      <c r="O66" s="3"/>
    </row>
    <row r="67" spans="1:15" x14ac:dyDescent="0.3">
      <c r="A67" s="5"/>
      <c r="B67" s="5"/>
      <c r="C67" s="5"/>
      <c r="D67" s="5"/>
      <c r="E67" s="5"/>
      <c r="F67" s="5"/>
      <c r="G67" s="5"/>
      <c r="H67" s="5"/>
      <c r="I67" s="5"/>
      <c r="J67" s="5"/>
      <c r="K67" s="5"/>
      <c r="L67" s="5"/>
      <c r="M67" s="8"/>
      <c r="N67" s="8"/>
      <c r="O67" s="3"/>
    </row>
    <row r="68" spans="1:15" x14ac:dyDescent="0.3">
      <c r="A68" s="5"/>
      <c r="B68" s="5"/>
      <c r="C68" s="5"/>
      <c r="D68" s="5"/>
      <c r="E68" s="5"/>
      <c r="F68" s="5"/>
      <c r="G68" s="5"/>
      <c r="H68" s="5"/>
      <c r="I68" s="5"/>
      <c r="J68" s="5"/>
      <c r="K68" s="5"/>
      <c r="L68" s="5"/>
      <c r="M68" s="8"/>
      <c r="N68" s="8"/>
      <c r="O68" s="3"/>
    </row>
    <row r="69" spans="1:15" x14ac:dyDescent="0.3">
      <c r="A69" s="5"/>
      <c r="B69" s="5"/>
      <c r="C69" s="5"/>
      <c r="D69" s="5"/>
      <c r="E69" s="5"/>
      <c r="F69" s="5"/>
      <c r="G69" s="5"/>
      <c r="H69" s="5"/>
      <c r="I69" s="5"/>
      <c r="J69" s="5"/>
      <c r="K69" s="5"/>
      <c r="L69" s="5"/>
      <c r="M69" s="8"/>
      <c r="N69" s="8"/>
      <c r="O69" s="3"/>
    </row>
    <row r="70" spans="1:15" x14ac:dyDescent="0.3">
      <c r="A70" s="5"/>
      <c r="B70" s="5"/>
      <c r="C70" s="5"/>
      <c r="D70" s="5"/>
      <c r="E70" s="5"/>
      <c r="F70" s="5"/>
      <c r="G70" s="5"/>
      <c r="H70" s="5"/>
      <c r="I70" s="5"/>
      <c r="J70" s="5"/>
      <c r="K70" s="5"/>
      <c r="L70" s="5"/>
      <c r="M70" s="8"/>
      <c r="N70" s="8"/>
      <c r="O70" s="3"/>
    </row>
    <row r="71" spans="1:15" x14ac:dyDescent="0.3">
      <c r="A71" s="5"/>
      <c r="B71" s="5"/>
      <c r="C71" s="5"/>
      <c r="D71" s="5"/>
      <c r="E71" s="5"/>
      <c r="F71" s="5"/>
      <c r="G71" s="5"/>
      <c r="H71" s="5"/>
      <c r="I71" s="5"/>
      <c r="J71" s="5"/>
      <c r="K71" s="5"/>
      <c r="L71" s="5"/>
      <c r="M71" s="8"/>
      <c r="N71" s="8"/>
      <c r="O71" s="3"/>
    </row>
    <row r="72" spans="1:15" x14ac:dyDescent="0.3">
      <c r="A72" s="5"/>
      <c r="B72" s="5"/>
      <c r="C72" s="5"/>
      <c r="D72" s="5"/>
      <c r="E72" s="5"/>
      <c r="F72" s="5"/>
      <c r="G72" s="5"/>
      <c r="H72" s="5"/>
      <c r="I72" s="5"/>
      <c r="J72" s="5"/>
      <c r="K72" s="5"/>
      <c r="L72" s="5"/>
      <c r="M72" s="8"/>
      <c r="N72" s="8"/>
      <c r="O72" s="3"/>
    </row>
    <row r="73" spans="1:15" x14ac:dyDescent="0.3">
      <c r="A73" s="5"/>
      <c r="B73" s="5"/>
      <c r="C73" s="5"/>
      <c r="D73" s="5"/>
      <c r="E73" s="5"/>
      <c r="F73" s="5"/>
      <c r="G73" s="5"/>
      <c r="H73" s="5"/>
      <c r="I73" s="5"/>
      <c r="J73" s="5"/>
      <c r="K73" s="5"/>
      <c r="L73" s="5"/>
      <c r="M73" s="8"/>
      <c r="N73" s="8"/>
      <c r="O73" s="3"/>
    </row>
    <row r="74" spans="1:15" x14ac:dyDescent="0.3">
      <c r="A74" s="5"/>
      <c r="B74" s="5"/>
      <c r="C74" s="5"/>
      <c r="D74" s="5"/>
      <c r="E74" s="5"/>
      <c r="F74" s="5"/>
      <c r="G74" s="5"/>
      <c r="H74" s="5"/>
      <c r="I74" s="5"/>
      <c r="J74" s="5"/>
      <c r="K74" s="5"/>
      <c r="L74" s="5"/>
      <c r="M74" s="8"/>
      <c r="N74" s="8"/>
      <c r="O74" s="3"/>
    </row>
    <row r="75" spans="1:15" x14ac:dyDescent="0.3">
      <c r="A75" s="5"/>
      <c r="B75" s="5"/>
      <c r="C75" s="5"/>
      <c r="D75" s="5"/>
      <c r="E75" s="5"/>
      <c r="F75" s="5"/>
      <c r="G75" s="5"/>
      <c r="H75" s="5"/>
      <c r="I75" s="5"/>
      <c r="J75" s="5"/>
      <c r="K75" s="5"/>
      <c r="L75" s="5"/>
      <c r="M75" s="8"/>
      <c r="N75" s="8"/>
      <c r="O75" s="3"/>
    </row>
    <row r="76" spans="1:15" x14ac:dyDescent="0.3">
      <c r="A76" s="5"/>
      <c r="B76" s="5"/>
      <c r="C76" s="5"/>
      <c r="D76" s="5"/>
      <c r="E76" s="5"/>
      <c r="F76" s="5"/>
      <c r="G76" s="5"/>
      <c r="H76" s="5"/>
      <c r="I76" s="5"/>
      <c r="J76" s="5"/>
      <c r="K76" s="5"/>
      <c r="L76" s="5"/>
      <c r="M76" s="8"/>
      <c r="N76" s="8"/>
      <c r="O76" s="3"/>
    </row>
    <row r="77" spans="1:15" x14ac:dyDescent="0.3">
      <c r="A77" s="5"/>
      <c r="B77" s="5"/>
      <c r="C77" s="5"/>
      <c r="D77" s="5"/>
      <c r="E77" s="5"/>
      <c r="F77" s="5"/>
      <c r="G77" s="5"/>
      <c r="H77" s="5"/>
      <c r="I77" s="5"/>
      <c r="J77" s="5"/>
      <c r="K77" s="5"/>
      <c r="L77" s="5"/>
      <c r="M77" s="8"/>
      <c r="N77" s="8"/>
      <c r="O77" s="3"/>
    </row>
    <row r="78" spans="1:15" x14ac:dyDescent="0.3">
      <c r="A78" s="5"/>
      <c r="B78" s="5"/>
      <c r="C78" s="5"/>
      <c r="D78" s="5"/>
      <c r="E78" s="5"/>
      <c r="F78" s="5"/>
      <c r="G78" s="5"/>
      <c r="H78" s="5"/>
      <c r="I78" s="5"/>
      <c r="J78" s="5"/>
      <c r="K78" s="5"/>
      <c r="L78" s="5"/>
      <c r="M78" s="8"/>
      <c r="N78" s="8"/>
      <c r="O78" s="3"/>
    </row>
    <row r="79" spans="1:15" x14ac:dyDescent="0.3">
      <c r="A79" s="5"/>
      <c r="B79" s="5"/>
      <c r="C79" s="5"/>
      <c r="D79" s="5"/>
      <c r="E79" s="5"/>
      <c r="F79" s="5"/>
      <c r="G79" s="5"/>
      <c r="H79" s="5"/>
      <c r="I79" s="5"/>
      <c r="J79" s="5"/>
      <c r="K79" s="5"/>
      <c r="L79" s="5"/>
      <c r="M79" s="8"/>
      <c r="N79" s="8"/>
      <c r="O79" s="3"/>
    </row>
    <row r="80" spans="1:15" x14ac:dyDescent="0.3">
      <c r="A80" s="5"/>
      <c r="B80" s="5"/>
      <c r="C80" s="5"/>
      <c r="D80" s="5"/>
      <c r="E80" s="5"/>
      <c r="F80" s="5"/>
      <c r="G80" s="5"/>
      <c r="H80" s="5"/>
      <c r="I80" s="5"/>
      <c r="J80" s="5"/>
      <c r="K80" s="5"/>
      <c r="L80" s="5"/>
      <c r="M80" s="8"/>
      <c r="N80" s="8"/>
      <c r="O80" s="3"/>
    </row>
    <row r="81" spans="1:15" x14ac:dyDescent="0.3">
      <c r="A81" s="5"/>
      <c r="B81" s="5"/>
      <c r="C81" s="5"/>
      <c r="D81" s="5"/>
      <c r="E81" s="5"/>
      <c r="F81" s="5"/>
      <c r="G81" s="5"/>
      <c r="H81" s="5"/>
      <c r="I81" s="5"/>
      <c r="J81" s="5"/>
      <c r="K81" s="5"/>
      <c r="L81" s="5"/>
      <c r="M81" s="8"/>
      <c r="N81" s="8"/>
      <c r="O81" s="3"/>
    </row>
    <row r="82" spans="1:15" x14ac:dyDescent="0.3">
      <c r="A82" s="5"/>
      <c r="B82" s="5"/>
      <c r="C82" s="5"/>
      <c r="D82" s="5"/>
      <c r="E82" s="5"/>
      <c r="F82" s="5"/>
      <c r="G82" s="5"/>
      <c r="H82" s="5"/>
      <c r="I82" s="5"/>
      <c r="J82" s="5"/>
      <c r="K82" s="5"/>
      <c r="L82" s="5"/>
      <c r="M82" s="8"/>
      <c r="N82" s="8"/>
      <c r="O82" s="3"/>
    </row>
    <row r="83" spans="1:15" x14ac:dyDescent="0.3">
      <c r="O83" s="3"/>
    </row>
    <row r="84" spans="1:15" x14ac:dyDescent="0.3">
      <c r="O84" s="3"/>
    </row>
    <row r="85" spans="1:15" x14ac:dyDescent="0.3">
      <c r="O85" s="3"/>
    </row>
    <row r="86" spans="1:15" x14ac:dyDescent="0.3">
      <c r="O86" s="3"/>
    </row>
    <row r="87" spans="1:15" x14ac:dyDescent="0.3">
      <c r="O87" s="3"/>
    </row>
    <row r="88" spans="1:15" x14ac:dyDescent="0.3">
      <c r="O88" s="3"/>
    </row>
    <row r="89" spans="1:15" x14ac:dyDescent="0.3">
      <c r="O89" s="3"/>
    </row>
    <row r="90" spans="1:15" x14ac:dyDescent="0.3">
      <c r="O90" s="3"/>
    </row>
    <row r="91" spans="1:15" x14ac:dyDescent="0.3">
      <c r="O91" s="3"/>
    </row>
    <row r="92" spans="1:15" x14ac:dyDescent="0.3">
      <c r="O92" s="3"/>
    </row>
    <row r="93" spans="1:15" x14ac:dyDescent="0.3">
      <c r="O93" s="3"/>
    </row>
    <row r="94" spans="1:15" x14ac:dyDescent="0.3">
      <c r="O94" s="3"/>
    </row>
    <row r="95" spans="1:15" x14ac:dyDescent="0.3">
      <c r="O95" s="3"/>
    </row>
    <row r="96" spans="1:15" x14ac:dyDescent="0.3">
      <c r="O96" s="3"/>
    </row>
    <row r="97" spans="15:15" x14ac:dyDescent="0.3">
      <c r="O97" s="3"/>
    </row>
    <row r="98" spans="15:15" x14ac:dyDescent="0.3">
      <c r="O98" s="3"/>
    </row>
    <row r="99" spans="15:15" x14ac:dyDescent="0.3">
      <c r="O99" s="3"/>
    </row>
    <row r="100" spans="15:15" x14ac:dyDescent="0.3">
      <c r="O100" s="3"/>
    </row>
  </sheetData>
  <sheetProtection formatCells="0" formatColumns="0" formatRows="0" insertColumns="0" insertRows="0" insertHyperlinks="0" deleteColumns="0" deleteRows="0" selectLockedCells="1"/>
  <mergeCells count="14">
    <mergeCell ref="B1:O2"/>
    <mergeCell ref="O4:O5"/>
    <mergeCell ref="B3:O3"/>
    <mergeCell ref="M4:M5"/>
    <mergeCell ref="N4:N5"/>
    <mergeCell ref="D4:D5"/>
    <mergeCell ref="E4:E5"/>
    <mergeCell ref="F4:F5"/>
    <mergeCell ref="G4:G5"/>
    <mergeCell ref="H4:H5"/>
    <mergeCell ref="I4:I5"/>
    <mergeCell ref="J4:J5"/>
    <mergeCell ref="L4:L5"/>
    <mergeCell ref="K4:K5"/>
  </mergeCells>
  <phoneticPr fontId="0" type="noConversion"/>
  <conditionalFormatting sqref="D28">
    <cfRule type="cellIs" dxfId="88" priority="1" stopIfTrue="1" operator="equal">
      <formula>"Medium"</formula>
    </cfRule>
    <cfRule type="cellIs" dxfId="87" priority="2" stopIfTrue="1" operator="equal">
      <formula>"Low"</formula>
    </cfRule>
    <cfRule type="cellIs" dxfId="86" priority="3" stopIfTrue="1" operator="equal">
      <formula>"High"</formula>
    </cfRule>
    <cfRule type="cellIs" dxfId="85" priority="4" stopIfTrue="1" operator="equal">
      <formula>"Low"</formula>
    </cfRule>
    <cfRule type="cellIs" dxfId="84" priority="5" stopIfTrue="1" operator="equal">
      <formula>"High"</formula>
    </cfRule>
    <cfRule type="cellIs" dxfId="83" priority="6" stopIfTrue="1" operator="equal">
      <formula>"Low"</formula>
    </cfRule>
    <cfRule type="cellIs" dxfId="82" priority="7" stopIfTrue="1" operator="equal">
      <formula>"High"</formula>
    </cfRule>
    <cfRule type="cellIs" dxfId="81" priority="8" stopIfTrue="1" operator="equal">
      <formula>"High"</formula>
    </cfRule>
    <cfRule type="cellIs" dxfId="80" priority="9" operator="equal">
      <formula>"Low"</formula>
    </cfRule>
    <cfRule type="cellIs" dxfId="79" priority="19" stopIfTrue="1" operator="equal">
      <formula>"Medium"</formula>
    </cfRule>
    <cfRule type="cellIs" dxfId="78" priority="20" stopIfTrue="1" operator="equal">
      <formula>"Low"</formula>
    </cfRule>
    <cfRule type="cellIs" dxfId="77" priority="21" stopIfTrue="1" operator="equal">
      <formula>"High"</formula>
    </cfRule>
    <cfRule type="cellIs" dxfId="76" priority="22" stopIfTrue="1" operator="equal">
      <formula>"Low"</formula>
    </cfRule>
    <cfRule type="cellIs" dxfId="75" priority="23" stopIfTrue="1" operator="equal">
      <formula>"High"</formula>
    </cfRule>
    <cfRule type="cellIs" dxfId="74" priority="24" stopIfTrue="1" operator="equal">
      <formula>"Low"</formula>
    </cfRule>
    <cfRule type="cellIs" dxfId="73" priority="25" stopIfTrue="1" operator="equal">
      <formula>"High"</formula>
    </cfRule>
    <cfRule type="cellIs" dxfId="72" priority="26" stopIfTrue="1" operator="equal">
      <formula>"High"</formula>
    </cfRule>
    <cfRule type="cellIs" dxfId="71" priority="27" operator="equal">
      <formula>"Low"</formula>
    </cfRule>
  </conditionalFormatting>
  <conditionalFormatting sqref="F28">
    <cfRule type="cellIs" dxfId="70" priority="10" stopIfTrue="1" operator="equal">
      <formula>"Medium"</formula>
    </cfRule>
    <cfRule type="cellIs" dxfId="69" priority="11" stopIfTrue="1" operator="equal">
      <formula>"Low"</formula>
    </cfRule>
    <cfRule type="cellIs" dxfId="68" priority="12" stopIfTrue="1" operator="equal">
      <formula>"High"</formula>
    </cfRule>
    <cfRule type="cellIs" dxfId="67" priority="13" stopIfTrue="1" operator="equal">
      <formula>"Low"</formula>
    </cfRule>
    <cfRule type="cellIs" dxfId="66" priority="14" stopIfTrue="1" operator="equal">
      <formula>"High"</formula>
    </cfRule>
    <cfRule type="cellIs" dxfId="65" priority="15" stopIfTrue="1" operator="equal">
      <formula>"Low"</formula>
    </cfRule>
    <cfRule type="cellIs" dxfId="64" priority="16" stopIfTrue="1" operator="equal">
      <formula>"High"</formula>
    </cfRule>
    <cfRule type="cellIs" dxfId="63" priority="17" stopIfTrue="1" operator="equal">
      <formula>"High"</formula>
    </cfRule>
    <cfRule type="cellIs" dxfId="62" priority="18" operator="equal">
      <formula>"Low"</formula>
    </cfRule>
    <cfRule type="cellIs" dxfId="61" priority="28" stopIfTrue="1" operator="equal">
      <formula>"M"</formula>
    </cfRule>
    <cfRule type="cellIs" dxfId="60" priority="29" stopIfTrue="1" operator="equal">
      <formula>"L"</formula>
    </cfRule>
    <cfRule type="cellIs" dxfId="59" priority="30" stopIfTrue="1" operator="equal">
      <formula>"H"</formula>
    </cfRule>
    <cfRule type="cellIs" dxfId="58" priority="31" stopIfTrue="1" operator="equal">
      <formula>"L"</formula>
    </cfRule>
    <cfRule type="cellIs" dxfId="57" priority="32" stopIfTrue="1" operator="equal">
      <formula>"H"</formula>
    </cfRule>
    <cfRule type="cellIs" dxfId="56" priority="33" stopIfTrue="1" operator="equal">
      <formula>"H"</formula>
    </cfRule>
    <cfRule type="cellIs" dxfId="55" priority="34" operator="equal">
      <formula>"L"</formula>
    </cfRule>
    <cfRule type="cellIs" dxfId="54" priority="35" stopIfTrue="1" operator="equal">
      <formula>"M"</formula>
    </cfRule>
    <cfRule type="cellIs" dxfId="53" priority="36" stopIfTrue="1" operator="equal">
      <formula>"L"</formula>
    </cfRule>
    <cfRule type="cellIs" dxfId="52" priority="37" stopIfTrue="1" operator="equal">
      <formula>"H"</formula>
    </cfRule>
    <cfRule type="cellIs" dxfId="51" priority="40" stopIfTrue="1" operator="equal">
      <formula>"L"</formula>
    </cfRule>
    <cfRule type="cellIs" dxfId="50" priority="41" stopIfTrue="1" operator="equal">
      <formula>"H"</formula>
    </cfRule>
    <cfRule type="cellIs" dxfId="49" priority="42" stopIfTrue="1" operator="equal">
      <formula>"H"</formula>
    </cfRule>
    <cfRule type="cellIs" dxfId="48" priority="43" operator="equal">
      <formula>"L"</formula>
    </cfRule>
  </conditionalFormatting>
  <pageMargins left="0.3" right="0.23622047244094491" top="0.51181102362204722" bottom="0.51181102362204722" header="0.51181102362204722" footer="0.51181102362204722"/>
  <pageSetup paperSize="9" scale="49" orientation="landscape" horizontalDpi="4294967292" verticalDpi="0"/>
  <headerFooter alignWithMargins="0"/>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O94"/>
  <sheetViews>
    <sheetView topLeftCell="B10" workbookViewId="0">
      <selection activeCell="L20" sqref="L20"/>
    </sheetView>
  </sheetViews>
  <sheetFormatPr defaultColWidth="8.88671875" defaultRowHeight="13.8" x14ac:dyDescent="0.3"/>
  <cols>
    <col min="1" max="1" width="7.88671875" style="6" hidden="1" customWidth="1"/>
    <col min="2" max="2" width="7" style="6" customWidth="1"/>
    <col min="3" max="3" width="66.6640625" style="6" customWidth="1"/>
    <col min="4" max="4" width="10.5546875" style="6" customWidth="1"/>
    <col min="5" max="5" width="9.6640625" style="6" customWidth="1"/>
    <col min="6" max="6" width="10.6640625" style="6" customWidth="1"/>
    <col min="7" max="7" width="9.6640625" style="6" customWidth="1"/>
    <col min="8" max="11" width="7.88671875" style="6" hidden="1" customWidth="1"/>
    <col min="12" max="12" width="44.88671875" style="6" customWidth="1"/>
    <col min="13" max="13" width="11" style="6" customWidth="1"/>
    <col min="14" max="14" width="10" style="6" customWidth="1"/>
    <col min="15" max="15" width="60.6640625" style="2" customWidth="1"/>
    <col min="16" max="16384" width="8.88671875" style="2"/>
  </cols>
  <sheetData>
    <row r="1" spans="1:15" ht="20.25" customHeight="1" x14ac:dyDescent="0.3">
      <c r="A1" s="62"/>
      <c r="B1" s="527" t="s">
        <v>135</v>
      </c>
      <c r="C1" s="528"/>
      <c r="D1" s="528"/>
      <c r="E1" s="528"/>
      <c r="F1" s="528"/>
      <c r="G1" s="528"/>
      <c r="H1" s="528"/>
      <c r="I1" s="528"/>
      <c r="J1" s="528"/>
      <c r="K1" s="528"/>
      <c r="L1" s="528"/>
      <c r="M1" s="528"/>
      <c r="N1" s="528"/>
      <c r="O1" s="529"/>
    </row>
    <row r="2" spans="1:15" ht="55.5" customHeight="1" thickBot="1" x14ac:dyDescent="0.35">
      <c r="A2" s="63"/>
      <c r="B2" s="530"/>
      <c r="C2" s="531"/>
      <c r="D2" s="531"/>
      <c r="E2" s="531"/>
      <c r="F2" s="531"/>
      <c r="G2" s="531"/>
      <c r="H2" s="531"/>
      <c r="I2" s="531"/>
      <c r="J2" s="531"/>
      <c r="K2" s="531"/>
      <c r="L2" s="531"/>
      <c r="M2" s="531"/>
      <c r="N2" s="531"/>
      <c r="O2" s="532"/>
    </row>
    <row r="3" spans="1:15" ht="6" customHeight="1" thickBot="1" x14ac:dyDescent="0.35">
      <c r="A3" s="63"/>
      <c r="B3" s="535"/>
      <c r="C3" s="536"/>
      <c r="D3" s="536"/>
      <c r="E3" s="536"/>
      <c r="F3" s="536"/>
      <c r="G3" s="536"/>
      <c r="H3" s="536"/>
      <c r="I3" s="536"/>
      <c r="J3" s="536"/>
      <c r="K3" s="536"/>
      <c r="L3" s="536"/>
      <c r="M3" s="536"/>
      <c r="N3" s="536"/>
      <c r="O3" s="537"/>
    </row>
    <row r="4" spans="1:15" s="113" customFormat="1" ht="26.25" customHeight="1" x14ac:dyDescent="0.3">
      <c r="A4" s="216"/>
      <c r="B4" s="217"/>
      <c r="C4" s="218" t="s">
        <v>216</v>
      </c>
      <c r="D4" s="538" t="s">
        <v>22</v>
      </c>
      <c r="E4" s="538" t="s">
        <v>25</v>
      </c>
      <c r="F4" s="538" t="s">
        <v>23</v>
      </c>
      <c r="G4" s="538" t="s">
        <v>6</v>
      </c>
      <c r="H4" s="540">
        <v>1</v>
      </c>
      <c r="I4" s="540">
        <v>2</v>
      </c>
      <c r="J4" s="540" t="s">
        <v>26</v>
      </c>
      <c r="K4" s="540" t="s">
        <v>27</v>
      </c>
      <c r="L4" s="541" t="s">
        <v>77</v>
      </c>
      <c r="M4" s="538"/>
      <c r="N4" s="539"/>
      <c r="O4" s="508" t="s">
        <v>33</v>
      </c>
    </row>
    <row r="5" spans="1:15" s="113" customFormat="1" ht="21.75" customHeight="1" thickBot="1" x14ac:dyDescent="0.35">
      <c r="A5" s="219" t="s">
        <v>18</v>
      </c>
      <c r="B5" s="533" t="s">
        <v>5</v>
      </c>
      <c r="C5" s="534"/>
      <c r="D5" s="495"/>
      <c r="E5" s="495"/>
      <c r="F5" s="495"/>
      <c r="G5" s="495"/>
      <c r="H5" s="494"/>
      <c r="I5" s="494"/>
      <c r="J5" s="494"/>
      <c r="K5" s="494"/>
      <c r="L5" s="492"/>
      <c r="M5" s="495"/>
      <c r="N5" s="516"/>
      <c r="O5" s="509"/>
    </row>
    <row r="6" spans="1:15" ht="79.8" customHeight="1" x14ac:dyDescent="0.3">
      <c r="A6" s="22">
        <v>1</v>
      </c>
      <c r="B6" s="23" t="s">
        <v>17</v>
      </c>
      <c r="C6" s="213" t="s">
        <v>103</v>
      </c>
      <c r="D6" s="24"/>
      <c r="E6" s="24"/>
      <c r="F6" s="24"/>
      <c r="G6" s="24"/>
      <c r="H6" s="25" t="b">
        <f t="shared" ref="H6:H10" si="0">IF(A6=1,IF(D6="y",1,IF(D6="yes",1,IF(E6="y",0.5,IF(E6="yes",0.5)))))</f>
        <v>0</v>
      </c>
      <c r="I6" s="25" t="b">
        <f t="shared" ref="I6:I7" si="1">IF(A6=2,IF(D6="y",1,IF(D6="yes",1,IF(E6="y",0.5,IF(E6="yes",0.5)))))</f>
        <v>0</v>
      </c>
      <c r="J6" s="25" t="b">
        <f t="shared" ref="J6" si="2">IF(A6=1,IF(G6="y",1,IF(G6="yes",1)))</f>
        <v>0</v>
      </c>
      <c r="K6" s="25" t="b">
        <f t="shared" ref="K6:K7" si="3">IF(A6=2,IF(G6="y",1,IF(G6="yes",1)))</f>
        <v>0</v>
      </c>
      <c r="L6" s="24"/>
      <c r="M6" s="24"/>
      <c r="N6" s="42"/>
      <c r="O6" s="209" t="s">
        <v>214</v>
      </c>
    </row>
    <row r="7" spans="1:15" ht="57.6" x14ac:dyDescent="0.3">
      <c r="A7" s="30">
        <v>2</v>
      </c>
      <c r="B7" s="31">
        <v>4.2</v>
      </c>
      <c r="C7" s="214" t="s">
        <v>203</v>
      </c>
      <c r="D7" s="24"/>
      <c r="E7" s="32"/>
      <c r="F7" s="32"/>
      <c r="G7" s="32"/>
      <c r="H7" s="25" t="b">
        <f t="shared" si="0"/>
        <v>0</v>
      </c>
      <c r="I7" s="25" t="b">
        <f t="shared" si="1"/>
        <v>0</v>
      </c>
      <c r="J7" s="25" t="b">
        <f t="shared" ref="J7" si="4">IF(A7=2,IF(G7="y",1,IF(G7="yes",1)))</f>
        <v>0</v>
      </c>
      <c r="K7" s="25" t="b">
        <f t="shared" si="3"/>
        <v>0</v>
      </c>
      <c r="L7" s="32"/>
      <c r="M7" s="32"/>
      <c r="N7" s="74"/>
      <c r="O7" s="210" t="s">
        <v>204</v>
      </c>
    </row>
    <row r="8" spans="1:15" ht="86.4" x14ac:dyDescent="0.3">
      <c r="A8" s="30">
        <v>2</v>
      </c>
      <c r="B8" s="31">
        <v>4.3</v>
      </c>
      <c r="C8" s="214" t="s">
        <v>201</v>
      </c>
      <c r="D8" s="24"/>
      <c r="E8" s="32"/>
      <c r="F8" s="32"/>
      <c r="G8" s="32"/>
      <c r="H8" s="25" t="b">
        <f t="shared" si="0"/>
        <v>0</v>
      </c>
      <c r="I8" s="25" t="b">
        <f t="shared" ref="I8:I10" si="5">IF(A8=2,IF(D8="y",1,IF(D8="yes",1,IF(E8="y",0.5,IF(E8="yes",0.5)))))</f>
        <v>0</v>
      </c>
      <c r="J8" s="25" t="b">
        <f t="shared" ref="J8:J10" si="6">IF(A8=2,IF(G8="y",1,IF(G8="yes",1)))</f>
        <v>0</v>
      </c>
      <c r="K8" s="25" t="b">
        <f t="shared" ref="K8:K10" si="7">IF(A8=2,IF(G8="y",1,IF(G8="yes",1)))</f>
        <v>0</v>
      </c>
      <c r="L8" s="32"/>
      <c r="M8" s="32"/>
      <c r="N8" s="75"/>
      <c r="O8" s="210" t="s">
        <v>136</v>
      </c>
    </row>
    <row r="9" spans="1:15" ht="158.4" x14ac:dyDescent="0.3">
      <c r="A9" s="30">
        <v>2</v>
      </c>
      <c r="B9" s="31">
        <v>4.4000000000000004</v>
      </c>
      <c r="C9" s="214" t="s">
        <v>215</v>
      </c>
      <c r="D9" s="24"/>
      <c r="E9" s="32"/>
      <c r="F9" s="32"/>
      <c r="G9" s="32"/>
      <c r="H9" s="25" t="b">
        <f t="shared" si="0"/>
        <v>0</v>
      </c>
      <c r="I9" s="25" t="b">
        <f t="shared" si="5"/>
        <v>0</v>
      </c>
      <c r="J9" s="25" t="b">
        <f t="shared" si="6"/>
        <v>0</v>
      </c>
      <c r="K9" s="25" t="b">
        <f t="shared" si="7"/>
        <v>0</v>
      </c>
      <c r="L9" s="32"/>
      <c r="M9" s="76"/>
      <c r="N9" s="74"/>
      <c r="O9" s="210" t="s">
        <v>82</v>
      </c>
    </row>
    <row r="10" spans="1:15" ht="43.8" thickBot="1" x14ac:dyDescent="0.35">
      <c r="A10" s="30">
        <v>2</v>
      </c>
      <c r="B10" s="37">
        <v>4.5</v>
      </c>
      <c r="C10" s="215" t="s">
        <v>202</v>
      </c>
      <c r="D10" s="24"/>
      <c r="E10" s="38"/>
      <c r="F10" s="38"/>
      <c r="G10" s="38"/>
      <c r="H10" s="25" t="b">
        <f t="shared" si="0"/>
        <v>0</v>
      </c>
      <c r="I10" s="25" t="b">
        <f t="shared" si="5"/>
        <v>0</v>
      </c>
      <c r="J10" s="25" t="b">
        <f t="shared" si="6"/>
        <v>0</v>
      </c>
      <c r="K10" s="25" t="b">
        <f t="shared" si="7"/>
        <v>0</v>
      </c>
      <c r="L10" s="38"/>
      <c r="M10" s="38"/>
      <c r="N10" s="77"/>
      <c r="O10" s="211" t="s">
        <v>213</v>
      </c>
    </row>
    <row r="11" spans="1:15" ht="22.5" customHeight="1" x14ac:dyDescent="0.3">
      <c r="A11" s="41"/>
      <c r="B11" s="88"/>
      <c r="C11" s="88"/>
      <c r="D11" s="88"/>
      <c r="E11" s="88"/>
      <c r="F11" s="88"/>
      <c r="G11" s="88"/>
      <c r="H11" s="98">
        <f>SUM(H6:H10)</f>
        <v>0</v>
      </c>
      <c r="I11" s="98">
        <f>SUM(I6:I10)</f>
        <v>0</v>
      </c>
      <c r="J11" s="98">
        <f>SUM(J6:J10)</f>
        <v>0</v>
      </c>
      <c r="K11" s="98">
        <f>SUM(K6:K10)</f>
        <v>0</v>
      </c>
      <c r="L11" s="88"/>
      <c r="M11" s="88"/>
      <c r="N11" s="88"/>
      <c r="O11" s="212"/>
    </row>
    <row r="12" spans="1:15" ht="15" thickBot="1" x14ac:dyDescent="0.35">
      <c r="A12" s="7"/>
      <c r="B12" s="92"/>
      <c r="C12" s="92"/>
      <c r="D12" s="92"/>
      <c r="E12" s="92"/>
      <c r="F12" s="92"/>
      <c r="G12" s="92"/>
      <c r="H12" s="102"/>
      <c r="I12" s="102"/>
      <c r="J12" s="102"/>
      <c r="K12" s="102"/>
      <c r="L12" s="87"/>
      <c r="M12" s="87"/>
      <c r="N12" s="87"/>
      <c r="O12" s="84"/>
    </row>
    <row r="13" spans="1:15" ht="22.5" customHeight="1" x14ac:dyDescent="0.3">
      <c r="A13" s="7"/>
      <c r="B13" s="92"/>
      <c r="C13" s="222" t="s">
        <v>30</v>
      </c>
      <c r="D13" s="245"/>
      <c r="E13" s="245"/>
      <c r="F13" s="246"/>
      <c r="G13" s="103"/>
      <c r="H13" s="102"/>
      <c r="I13" s="102"/>
      <c r="J13" s="102"/>
      <c r="K13" s="102"/>
      <c r="L13" s="87"/>
      <c r="M13" s="87"/>
      <c r="N13" s="87"/>
      <c r="O13" s="84"/>
    </row>
    <row r="14" spans="1:15" ht="48" customHeight="1" x14ac:dyDescent="0.3">
      <c r="A14" s="7"/>
      <c r="B14" s="92"/>
      <c r="C14" s="223" t="s">
        <v>28</v>
      </c>
      <c r="D14" s="247">
        <v>1</v>
      </c>
      <c r="E14" s="248">
        <v>2</v>
      </c>
      <c r="F14" s="244" t="s">
        <v>63</v>
      </c>
      <c r="G14" s="104"/>
      <c r="H14" s="102"/>
      <c r="I14" s="102"/>
      <c r="J14" s="102"/>
      <c r="K14" s="102"/>
      <c r="L14" s="87"/>
      <c r="M14" s="87"/>
      <c r="N14" s="87"/>
      <c r="O14" s="84"/>
    </row>
    <row r="15" spans="1:15" ht="19.5" hidden="1" customHeight="1" x14ac:dyDescent="0.3">
      <c r="A15" s="7"/>
      <c r="B15" s="92"/>
      <c r="C15" s="224" t="s">
        <v>29</v>
      </c>
      <c r="D15" s="248">
        <f>+H11</f>
        <v>0</v>
      </c>
      <c r="E15" s="248">
        <f>+I11</f>
        <v>0</v>
      </c>
      <c r="F15" s="244">
        <f>SUM(D15:E15)</f>
        <v>0</v>
      </c>
      <c r="G15" s="105"/>
      <c r="H15" s="102"/>
      <c r="I15" s="102"/>
      <c r="J15" s="102"/>
      <c r="K15" s="102"/>
      <c r="L15" s="87"/>
      <c r="M15" s="87"/>
      <c r="N15" s="87"/>
      <c r="O15" s="84"/>
    </row>
    <row r="16" spans="1:15" ht="19.5" hidden="1" customHeight="1" x14ac:dyDescent="0.3">
      <c r="A16" s="7"/>
      <c r="B16" s="92"/>
      <c r="C16" s="225" t="s">
        <v>31</v>
      </c>
      <c r="D16" s="249">
        <f>COUNTIF(A6:A10,"1")</f>
        <v>1</v>
      </c>
      <c r="E16" s="249">
        <f>COUNTIF(A6:A10,"2")</f>
        <v>4</v>
      </c>
      <c r="F16" s="250">
        <f>SUM(D16:E16)</f>
        <v>5</v>
      </c>
      <c r="G16" s="105"/>
      <c r="H16" s="102"/>
      <c r="I16" s="102"/>
      <c r="J16" s="102"/>
      <c r="K16" s="102"/>
      <c r="L16" s="87"/>
      <c r="M16" s="87"/>
      <c r="N16" s="87"/>
      <c r="O16" s="84"/>
    </row>
    <row r="17" spans="1:15" ht="19.5" hidden="1" customHeight="1" x14ac:dyDescent="0.3">
      <c r="A17" s="7"/>
      <c r="B17" s="92"/>
      <c r="C17" s="225" t="s">
        <v>24</v>
      </c>
      <c r="D17" s="251">
        <f>+J11</f>
        <v>0</v>
      </c>
      <c r="E17" s="252">
        <f>+K11</f>
        <v>0</v>
      </c>
      <c r="F17" s="253">
        <f>SUM(D17:E17)</f>
        <v>0</v>
      </c>
      <c r="G17" s="105"/>
      <c r="H17" s="102"/>
      <c r="I17" s="102"/>
      <c r="J17" s="102"/>
      <c r="K17" s="102"/>
      <c r="L17" s="87"/>
      <c r="M17" s="87"/>
      <c r="N17" s="87"/>
      <c r="O17" s="84"/>
    </row>
    <row r="18" spans="1:15" ht="19.5" hidden="1" customHeight="1" x14ac:dyDescent="0.3">
      <c r="A18" s="7"/>
      <c r="B18" s="92"/>
      <c r="C18" s="225" t="s">
        <v>21</v>
      </c>
      <c r="D18" s="248">
        <f>+D16-D17</f>
        <v>1</v>
      </c>
      <c r="E18" s="248">
        <f>+E16-E17</f>
        <v>4</v>
      </c>
      <c r="F18" s="244">
        <f>+F16-F17</f>
        <v>5</v>
      </c>
      <c r="G18" s="105"/>
      <c r="H18" s="102"/>
      <c r="I18" s="102"/>
      <c r="J18" s="102"/>
      <c r="K18" s="102"/>
      <c r="L18" s="87"/>
      <c r="M18" s="87"/>
      <c r="N18" s="87"/>
      <c r="O18" s="84"/>
    </row>
    <row r="19" spans="1:15" s="325" customFormat="1" ht="36.75" customHeight="1" x14ac:dyDescent="0.25">
      <c r="A19" s="319"/>
      <c r="B19" s="320"/>
      <c r="C19" s="318" t="s">
        <v>217</v>
      </c>
      <c r="D19" s="254">
        <f>IF(D18=0,"N/A",D15/D18)</f>
        <v>0</v>
      </c>
      <c r="E19" s="254">
        <f>IF(E18=0,"N/A",E15/E18)</f>
        <v>0</v>
      </c>
      <c r="F19" s="255">
        <f>IF(F18=0,"N/A",+F15/F18)</f>
        <v>0</v>
      </c>
      <c r="G19" s="321"/>
      <c r="H19" s="322"/>
      <c r="I19" s="322"/>
      <c r="J19" s="322"/>
      <c r="K19" s="322"/>
      <c r="L19" s="323"/>
      <c r="M19" s="323"/>
      <c r="N19" s="323"/>
      <c r="O19" s="324"/>
    </row>
    <row r="20" spans="1:15" ht="36.75" customHeight="1" thickBot="1" x14ac:dyDescent="0.35">
      <c r="A20" s="7"/>
      <c r="B20" s="92"/>
      <c r="C20" s="227"/>
      <c r="D20" s="249"/>
      <c r="E20" s="249"/>
      <c r="F20" s="255"/>
      <c r="G20" s="105"/>
      <c r="H20" s="102"/>
      <c r="I20" s="102"/>
      <c r="J20" s="102"/>
      <c r="K20" s="102"/>
      <c r="L20" s="87"/>
      <c r="M20" s="87"/>
      <c r="N20" s="87"/>
      <c r="O20" s="84"/>
    </row>
    <row r="21" spans="1:15" ht="49.5" customHeight="1" thickBot="1" x14ac:dyDescent="0.35">
      <c r="A21" s="7"/>
      <c r="B21" s="92"/>
      <c r="C21" s="228" t="s">
        <v>69</v>
      </c>
      <c r="D21" s="256" t="str">
        <f>IF(AND(D19&gt;=0,D19&lt;66%),"High",IF(AND(D19&gt;65%,D19&lt;90%),"Medium",IF(D19&gt;89%,"Low")))</f>
        <v>High</v>
      </c>
      <c r="E21" s="257"/>
      <c r="F21" s="256" t="str">
        <f>IF(F18=0,"N/A",IF(AND(F19&gt;=0,F19&lt;33%),"High",IF(AND(F19&gt;32%,F19&lt;78%),"Medium",IF(F19&gt;77%,"Low"))))</f>
        <v>High</v>
      </c>
      <c r="G21" s="105"/>
      <c r="H21" s="92"/>
      <c r="I21" s="92"/>
      <c r="J21" s="92"/>
      <c r="K21" s="92"/>
      <c r="L21" s="87"/>
      <c r="M21" s="87"/>
      <c r="N21" s="87"/>
      <c r="O21" s="84"/>
    </row>
    <row r="22" spans="1:15" ht="25.5" customHeight="1" x14ac:dyDescent="0.3">
      <c r="A22" s="5"/>
      <c r="B22" s="87"/>
      <c r="C22" s="239"/>
      <c r="D22" s="230"/>
      <c r="E22" s="230"/>
      <c r="F22" s="230"/>
      <c r="G22" s="87"/>
      <c r="H22" s="87"/>
      <c r="I22" s="87"/>
      <c r="J22" s="87"/>
      <c r="K22" s="87"/>
      <c r="L22" s="87"/>
      <c r="M22" s="87"/>
      <c r="N22" s="87"/>
      <c r="O22" s="84"/>
    </row>
    <row r="23" spans="1:15" ht="15.6" x14ac:dyDescent="0.3">
      <c r="A23" s="5"/>
      <c r="B23" s="87"/>
      <c r="C23" s="229" t="s">
        <v>68</v>
      </c>
      <c r="D23" s="230"/>
      <c r="E23" s="230"/>
      <c r="F23" s="230"/>
      <c r="G23" s="87"/>
      <c r="H23" s="87"/>
      <c r="I23" s="87"/>
      <c r="J23" s="87"/>
      <c r="K23" s="87"/>
      <c r="L23" s="87"/>
      <c r="M23" s="87"/>
      <c r="N23" s="87"/>
      <c r="O23" s="87"/>
    </row>
    <row r="24" spans="1:15" ht="15.6" x14ac:dyDescent="0.3">
      <c r="A24" s="5"/>
      <c r="B24" s="87"/>
      <c r="C24" s="181" t="s">
        <v>218</v>
      </c>
      <c r="D24" s="230"/>
      <c r="E24" s="230"/>
      <c r="F24" s="230"/>
      <c r="G24" s="87"/>
      <c r="H24" s="87"/>
      <c r="I24" s="87"/>
      <c r="J24" s="87"/>
      <c r="K24" s="87"/>
      <c r="L24" s="87"/>
      <c r="M24" s="87"/>
      <c r="N24" s="87"/>
      <c r="O24" s="87"/>
    </row>
    <row r="25" spans="1:15" ht="15.6" x14ac:dyDescent="0.3">
      <c r="A25" s="5"/>
      <c r="B25" s="87"/>
      <c r="C25" s="181" t="s">
        <v>219</v>
      </c>
      <c r="D25" s="230"/>
      <c r="E25" s="230"/>
      <c r="F25" s="230"/>
      <c r="G25" s="87"/>
      <c r="H25" s="87"/>
      <c r="I25" s="87"/>
      <c r="J25" s="87"/>
      <c r="K25" s="87"/>
      <c r="L25" s="87"/>
      <c r="M25" s="87"/>
      <c r="N25" s="87"/>
      <c r="O25" s="87"/>
    </row>
    <row r="26" spans="1:15" ht="15.6" x14ac:dyDescent="0.3">
      <c r="A26" s="5"/>
      <c r="B26" s="87"/>
      <c r="C26" s="181" t="s">
        <v>220</v>
      </c>
      <c r="D26" s="230"/>
      <c r="E26" s="230"/>
      <c r="F26" s="230"/>
      <c r="G26" s="87"/>
      <c r="H26" s="87"/>
      <c r="I26" s="87"/>
      <c r="J26" s="87"/>
      <c r="K26" s="87"/>
      <c r="L26" s="87"/>
      <c r="M26" s="87"/>
      <c r="N26" s="87"/>
      <c r="O26" s="87"/>
    </row>
    <row r="27" spans="1:15" ht="15.6" x14ac:dyDescent="0.3">
      <c r="A27" s="5"/>
      <c r="B27" s="87"/>
      <c r="C27" s="230"/>
      <c r="D27" s="230"/>
      <c r="E27" s="230"/>
      <c r="F27" s="230"/>
      <c r="G27" s="87"/>
      <c r="H27" s="87"/>
      <c r="I27" s="87"/>
      <c r="J27" s="87"/>
      <c r="K27" s="87"/>
      <c r="L27" s="87"/>
      <c r="M27" s="87"/>
      <c r="N27" s="87"/>
      <c r="O27" s="87"/>
    </row>
    <row r="28" spans="1:15" ht="15.6" x14ac:dyDescent="0.3">
      <c r="A28" s="5"/>
      <c r="B28" s="87"/>
      <c r="C28" s="231" t="s">
        <v>67</v>
      </c>
      <c r="D28" s="230"/>
      <c r="E28" s="230"/>
      <c r="F28" s="230"/>
      <c r="G28" s="87"/>
      <c r="H28" s="87"/>
      <c r="I28" s="87"/>
      <c r="J28" s="87"/>
      <c r="K28" s="87"/>
      <c r="L28" s="87"/>
      <c r="M28" s="87"/>
      <c r="N28" s="87"/>
      <c r="O28" s="87"/>
    </row>
    <row r="29" spans="1:15" ht="15.6" x14ac:dyDescent="0.3">
      <c r="A29" s="5"/>
      <c r="B29" s="87"/>
      <c r="C29" s="181" t="s">
        <v>221</v>
      </c>
      <c r="D29" s="230"/>
      <c r="E29" s="230"/>
      <c r="F29" s="230"/>
      <c r="G29" s="87"/>
      <c r="H29" s="87"/>
      <c r="I29" s="87"/>
      <c r="J29" s="87"/>
      <c r="K29" s="87"/>
      <c r="L29" s="87"/>
      <c r="M29" s="87"/>
      <c r="N29" s="87"/>
      <c r="O29" s="87"/>
    </row>
    <row r="30" spans="1:15" ht="15.6" x14ac:dyDescent="0.3">
      <c r="A30" s="5"/>
      <c r="B30" s="87"/>
      <c r="C30" s="181" t="s">
        <v>222</v>
      </c>
      <c r="D30" s="230"/>
      <c r="E30" s="230"/>
      <c r="F30" s="230"/>
      <c r="G30" s="87"/>
      <c r="H30" s="87"/>
      <c r="I30" s="87"/>
      <c r="J30" s="87"/>
      <c r="K30" s="87"/>
      <c r="L30" s="87"/>
      <c r="M30" s="87"/>
      <c r="N30" s="87"/>
      <c r="O30" s="87"/>
    </row>
    <row r="31" spans="1:15" ht="15.6" x14ac:dyDescent="0.3">
      <c r="A31" s="5"/>
      <c r="B31" s="87"/>
      <c r="C31" s="181" t="s">
        <v>223</v>
      </c>
      <c r="D31" s="230"/>
      <c r="E31" s="230"/>
      <c r="F31" s="230"/>
      <c r="G31" s="87"/>
      <c r="H31" s="87"/>
      <c r="I31" s="87"/>
      <c r="J31" s="87"/>
      <c r="K31" s="87"/>
      <c r="L31" s="87"/>
      <c r="M31" s="87"/>
      <c r="N31" s="87"/>
      <c r="O31" s="87"/>
    </row>
    <row r="32" spans="1:15" ht="15.6" x14ac:dyDescent="0.3">
      <c r="A32" s="5"/>
      <c r="B32" s="87"/>
      <c r="C32" s="232"/>
      <c r="D32" s="232"/>
      <c r="E32" s="232"/>
      <c r="F32" s="232"/>
      <c r="G32" s="87"/>
      <c r="H32" s="87"/>
      <c r="I32" s="87"/>
      <c r="J32" s="87"/>
      <c r="K32" s="87"/>
      <c r="L32" s="87"/>
      <c r="M32" s="87"/>
      <c r="N32" s="87"/>
      <c r="O32" s="87"/>
    </row>
    <row r="33" spans="1:15" ht="62.4" x14ac:dyDescent="0.3">
      <c r="A33" s="5"/>
      <c r="B33" s="87"/>
      <c r="C33" s="233" t="s">
        <v>224</v>
      </c>
      <c r="D33" s="232"/>
      <c r="E33" s="232"/>
      <c r="F33" s="232"/>
      <c r="G33" s="87"/>
      <c r="H33" s="87"/>
      <c r="I33" s="87"/>
      <c r="J33" s="87"/>
      <c r="K33" s="87"/>
      <c r="L33" s="87"/>
      <c r="M33" s="87"/>
      <c r="N33" s="87"/>
      <c r="O33" s="87"/>
    </row>
    <row r="34" spans="1:15" x14ac:dyDescent="0.3">
      <c r="A34" s="5"/>
      <c r="B34" s="5"/>
      <c r="C34" s="5"/>
      <c r="D34" s="5"/>
      <c r="E34" s="5"/>
      <c r="F34" s="5"/>
      <c r="G34" s="5"/>
      <c r="H34" s="5"/>
      <c r="I34" s="5"/>
      <c r="J34" s="5"/>
      <c r="K34" s="5"/>
      <c r="L34" s="5"/>
      <c r="M34" s="5"/>
      <c r="N34" s="5"/>
      <c r="O34" s="5"/>
    </row>
    <row r="35" spans="1:15" x14ac:dyDescent="0.3">
      <c r="A35" s="5"/>
      <c r="B35" s="5"/>
      <c r="C35" s="5"/>
      <c r="D35" s="5"/>
      <c r="E35" s="5"/>
      <c r="F35" s="5"/>
      <c r="G35" s="5"/>
      <c r="H35" s="5"/>
      <c r="I35" s="5"/>
      <c r="J35" s="5"/>
      <c r="K35" s="5"/>
      <c r="L35" s="5"/>
      <c r="M35" s="5"/>
      <c r="N35" s="5"/>
      <c r="O35" s="5"/>
    </row>
    <row r="36" spans="1:15" x14ac:dyDescent="0.3">
      <c r="A36" s="5"/>
      <c r="B36" s="5"/>
      <c r="C36" s="5"/>
      <c r="D36" s="5"/>
      <c r="E36" s="5"/>
      <c r="F36" s="5"/>
      <c r="G36" s="5"/>
      <c r="H36" s="5"/>
      <c r="I36" s="5"/>
      <c r="J36" s="5"/>
      <c r="K36" s="5"/>
      <c r="L36" s="5"/>
      <c r="M36" s="5"/>
      <c r="N36" s="5"/>
      <c r="O36" s="5"/>
    </row>
    <row r="37" spans="1:15" x14ac:dyDescent="0.3">
      <c r="A37" s="5"/>
      <c r="B37" s="5"/>
      <c r="C37" s="5"/>
      <c r="D37" s="5"/>
      <c r="E37" s="5"/>
      <c r="F37" s="5"/>
      <c r="G37" s="5"/>
      <c r="H37" s="5"/>
      <c r="I37" s="5"/>
      <c r="J37" s="5"/>
      <c r="K37" s="5"/>
      <c r="L37" s="5"/>
      <c r="M37" s="5"/>
      <c r="N37" s="5"/>
      <c r="O37" s="5"/>
    </row>
    <row r="38" spans="1:15" x14ac:dyDescent="0.3">
      <c r="A38" s="5"/>
      <c r="B38" s="5"/>
      <c r="C38" s="5"/>
      <c r="D38" s="5"/>
      <c r="E38" s="5"/>
      <c r="F38" s="5"/>
      <c r="G38" s="5"/>
      <c r="H38" s="5"/>
      <c r="I38" s="5"/>
      <c r="J38" s="5"/>
      <c r="K38" s="5"/>
      <c r="L38" s="5"/>
      <c r="M38" s="5"/>
      <c r="N38" s="5"/>
      <c r="O38" s="5"/>
    </row>
    <row r="39" spans="1:15" x14ac:dyDescent="0.3">
      <c r="A39" s="5"/>
      <c r="B39" s="5"/>
      <c r="C39" s="5"/>
      <c r="D39" s="5"/>
      <c r="E39" s="5"/>
      <c r="F39" s="5"/>
      <c r="G39" s="5"/>
      <c r="H39" s="5"/>
      <c r="I39" s="5"/>
      <c r="J39" s="5"/>
      <c r="K39" s="5"/>
      <c r="L39" s="5"/>
      <c r="M39" s="5"/>
      <c r="N39" s="5"/>
      <c r="O39" s="5"/>
    </row>
    <row r="40" spans="1:15" x14ac:dyDescent="0.3">
      <c r="A40" s="5"/>
      <c r="B40" s="5"/>
      <c r="C40" s="5"/>
      <c r="D40" s="5"/>
      <c r="E40" s="5"/>
      <c r="F40" s="5"/>
      <c r="G40" s="5"/>
      <c r="H40" s="5"/>
      <c r="I40" s="5"/>
      <c r="J40" s="5"/>
      <c r="K40" s="5"/>
      <c r="L40" s="5"/>
      <c r="M40" s="5"/>
      <c r="N40" s="5"/>
      <c r="O40" s="5"/>
    </row>
    <row r="41" spans="1:15" x14ac:dyDescent="0.3">
      <c r="A41" s="5"/>
      <c r="B41" s="5"/>
      <c r="C41" s="5"/>
      <c r="D41" s="5"/>
      <c r="E41" s="5"/>
      <c r="F41" s="5"/>
      <c r="G41" s="5"/>
      <c r="H41" s="5"/>
      <c r="I41" s="5"/>
      <c r="J41" s="5"/>
      <c r="K41" s="5"/>
      <c r="L41" s="5"/>
      <c r="M41" s="5"/>
      <c r="N41" s="5"/>
      <c r="O41" s="5"/>
    </row>
    <row r="42" spans="1:15" x14ac:dyDescent="0.3">
      <c r="A42" s="5"/>
      <c r="B42" s="5"/>
      <c r="C42" s="5"/>
      <c r="D42" s="5"/>
      <c r="E42" s="5"/>
      <c r="F42" s="5"/>
      <c r="G42" s="5"/>
      <c r="H42" s="5"/>
      <c r="I42" s="5"/>
      <c r="J42" s="5"/>
      <c r="K42" s="5"/>
      <c r="L42" s="5"/>
      <c r="M42" s="5"/>
      <c r="N42" s="5"/>
      <c r="O42" s="5"/>
    </row>
    <row r="43" spans="1:15" x14ac:dyDescent="0.3">
      <c r="A43" s="5"/>
      <c r="B43" s="5"/>
      <c r="C43" s="5"/>
      <c r="D43" s="5"/>
      <c r="E43" s="5"/>
      <c r="F43" s="5"/>
      <c r="G43" s="5"/>
      <c r="H43" s="5"/>
      <c r="I43" s="5"/>
      <c r="J43" s="5"/>
      <c r="K43" s="5"/>
      <c r="L43" s="5"/>
      <c r="M43" s="5"/>
      <c r="N43" s="5"/>
      <c r="O43" s="5"/>
    </row>
    <row r="44" spans="1:15" x14ac:dyDescent="0.3">
      <c r="A44" s="5"/>
      <c r="B44" s="5"/>
      <c r="C44" s="5"/>
      <c r="D44" s="5"/>
      <c r="E44" s="5"/>
      <c r="F44" s="5"/>
      <c r="G44" s="5"/>
      <c r="H44" s="5"/>
      <c r="I44" s="5"/>
      <c r="J44" s="5"/>
      <c r="K44" s="5"/>
      <c r="L44" s="5"/>
      <c r="M44" s="5"/>
      <c r="N44" s="5"/>
      <c r="O44" s="5"/>
    </row>
    <row r="45" spans="1:15" x14ac:dyDescent="0.3">
      <c r="A45" s="5"/>
      <c r="B45" s="5"/>
      <c r="C45" s="5"/>
      <c r="D45" s="5"/>
      <c r="E45" s="5"/>
      <c r="F45" s="5"/>
      <c r="G45" s="5"/>
      <c r="H45" s="5"/>
      <c r="I45" s="5"/>
      <c r="J45" s="5"/>
      <c r="K45" s="5"/>
      <c r="L45" s="5"/>
      <c r="M45" s="5"/>
      <c r="N45" s="5"/>
      <c r="O45" s="5"/>
    </row>
    <row r="46" spans="1:15" x14ac:dyDescent="0.3">
      <c r="A46" s="5"/>
      <c r="B46" s="5"/>
      <c r="C46" s="5"/>
      <c r="D46" s="5"/>
      <c r="E46" s="5"/>
      <c r="F46" s="5"/>
      <c r="G46" s="5"/>
      <c r="H46" s="5"/>
      <c r="I46" s="5"/>
      <c r="J46" s="5"/>
      <c r="K46" s="5"/>
      <c r="L46" s="5"/>
      <c r="M46" s="5"/>
      <c r="N46" s="5"/>
      <c r="O46" s="5"/>
    </row>
    <row r="47" spans="1:15" x14ac:dyDescent="0.3">
      <c r="A47" s="5"/>
      <c r="B47" s="5"/>
      <c r="C47" s="5"/>
      <c r="D47" s="5"/>
      <c r="E47" s="5"/>
      <c r="F47" s="5"/>
      <c r="G47" s="5"/>
      <c r="H47" s="5"/>
      <c r="I47" s="5"/>
      <c r="J47" s="5"/>
      <c r="K47" s="5"/>
      <c r="L47" s="5"/>
      <c r="M47" s="5"/>
      <c r="N47" s="5"/>
      <c r="O47" s="5"/>
    </row>
    <row r="48" spans="1:15" x14ac:dyDescent="0.3">
      <c r="A48" s="5"/>
      <c r="B48" s="5"/>
      <c r="C48" s="5"/>
      <c r="D48" s="5"/>
      <c r="E48" s="5"/>
      <c r="F48" s="5"/>
      <c r="G48" s="5"/>
      <c r="H48" s="5"/>
      <c r="I48" s="5"/>
      <c r="J48" s="5"/>
      <c r="K48" s="5"/>
      <c r="L48" s="5"/>
      <c r="M48" s="5"/>
      <c r="N48" s="5"/>
      <c r="O48" s="5"/>
    </row>
    <row r="49" spans="1:15" x14ac:dyDescent="0.3">
      <c r="A49" s="5"/>
      <c r="B49" s="5"/>
      <c r="C49" s="5"/>
      <c r="D49" s="5"/>
      <c r="E49" s="5"/>
      <c r="F49" s="5"/>
      <c r="G49" s="5"/>
      <c r="H49" s="5"/>
      <c r="I49" s="5"/>
      <c r="J49" s="5"/>
      <c r="K49" s="5"/>
      <c r="L49" s="5"/>
      <c r="M49" s="5"/>
      <c r="N49" s="5"/>
      <c r="O49" s="5"/>
    </row>
    <row r="50" spans="1:15" x14ac:dyDescent="0.3">
      <c r="A50" s="5"/>
      <c r="B50" s="5"/>
      <c r="C50" s="5"/>
      <c r="D50" s="5"/>
      <c r="E50" s="5"/>
      <c r="F50" s="5"/>
      <c r="G50" s="5"/>
      <c r="H50" s="5"/>
      <c r="I50" s="5"/>
      <c r="J50" s="5"/>
      <c r="K50" s="5"/>
      <c r="L50" s="5"/>
      <c r="M50" s="5"/>
      <c r="N50" s="5"/>
      <c r="O50" s="5"/>
    </row>
    <row r="51" spans="1:15" x14ac:dyDescent="0.3">
      <c r="A51" s="5"/>
      <c r="B51" s="5"/>
      <c r="C51" s="5"/>
      <c r="D51" s="5"/>
      <c r="E51" s="5"/>
      <c r="F51" s="5"/>
      <c r="G51" s="5"/>
      <c r="H51" s="5"/>
      <c r="I51" s="5"/>
      <c r="J51" s="5"/>
      <c r="K51" s="5"/>
      <c r="L51" s="5"/>
      <c r="M51" s="5"/>
      <c r="N51" s="5"/>
      <c r="O51" s="5"/>
    </row>
    <row r="52" spans="1:15" x14ac:dyDescent="0.3">
      <c r="A52" s="5"/>
      <c r="B52" s="5"/>
      <c r="C52" s="5"/>
      <c r="D52" s="5"/>
      <c r="E52" s="5"/>
      <c r="F52" s="5"/>
      <c r="G52" s="5"/>
      <c r="H52" s="5"/>
      <c r="I52" s="5"/>
      <c r="J52" s="5"/>
      <c r="K52" s="5"/>
      <c r="L52" s="5"/>
      <c r="M52" s="5"/>
      <c r="N52" s="5"/>
      <c r="O52" s="5"/>
    </row>
    <row r="53" spans="1:15" x14ac:dyDescent="0.3">
      <c r="A53" s="5"/>
      <c r="B53" s="5"/>
      <c r="C53" s="5"/>
      <c r="D53" s="5"/>
      <c r="E53" s="5"/>
      <c r="F53" s="5"/>
      <c r="G53" s="5"/>
      <c r="H53" s="5"/>
      <c r="I53" s="5"/>
      <c r="J53" s="5"/>
      <c r="K53" s="5"/>
      <c r="L53" s="5"/>
      <c r="M53" s="5"/>
      <c r="N53" s="5"/>
      <c r="O53" s="5"/>
    </row>
    <row r="54" spans="1:15" x14ac:dyDescent="0.3">
      <c r="A54" s="5"/>
      <c r="B54" s="5"/>
      <c r="C54" s="5"/>
      <c r="D54" s="5"/>
      <c r="E54" s="5"/>
      <c r="F54" s="5"/>
      <c r="G54" s="5"/>
      <c r="H54" s="5"/>
      <c r="I54" s="5"/>
      <c r="J54" s="5"/>
      <c r="K54" s="5"/>
      <c r="L54" s="5"/>
      <c r="M54" s="5"/>
      <c r="N54" s="5"/>
      <c r="O54" s="5"/>
    </row>
    <row r="55" spans="1:15" x14ac:dyDescent="0.3">
      <c r="A55" s="5"/>
      <c r="B55" s="5"/>
      <c r="C55" s="5"/>
      <c r="D55" s="5"/>
      <c r="E55" s="5"/>
      <c r="F55" s="5"/>
      <c r="G55" s="5"/>
      <c r="H55" s="5"/>
      <c r="I55" s="5"/>
      <c r="J55" s="5"/>
      <c r="K55" s="5"/>
      <c r="L55" s="5"/>
      <c r="M55" s="5"/>
      <c r="N55" s="5"/>
      <c r="O55" s="5"/>
    </row>
    <row r="56" spans="1:15" x14ac:dyDescent="0.3">
      <c r="A56" s="5"/>
      <c r="B56" s="5"/>
      <c r="C56" s="5"/>
      <c r="D56" s="5"/>
      <c r="E56" s="5"/>
      <c r="F56" s="5"/>
      <c r="G56" s="5"/>
      <c r="H56" s="5"/>
      <c r="I56" s="5"/>
      <c r="J56" s="5"/>
      <c r="K56" s="5"/>
      <c r="L56" s="5"/>
      <c r="M56" s="5"/>
      <c r="N56" s="5"/>
      <c r="O56" s="5"/>
    </row>
    <row r="57" spans="1:15" x14ac:dyDescent="0.3">
      <c r="A57" s="5"/>
      <c r="B57" s="5"/>
      <c r="C57" s="5"/>
      <c r="D57" s="5"/>
      <c r="E57" s="5"/>
      <c r="F57" s="5"/>
      <c r="G57" s="5"/>
      <c r="H57" s="5"/>
      <c r="I57" s="5"/>
      <c r="J57" s="5"/>
      <c r="K57" s="5"/>
      <c r="L57" s="5"/>
      <c r="M57" s="5"/>
      <c r="N57" s="5"/>
      <c r="O57" s="5"/>
    </row>
    <row r="58" spans="1:15" x14ac:dyDescent="0.3">
      <c r="A58" s="5"/>
      <c r="B58" s="5"/>
      <c r="C58" s="5"/>
      <c r="D58" s="5"/>
      <c r="E58" s="5"/>
      <c r="F58" s="5"/>
      <c r="G58" s="5"/>
      <c r="H58" s="5"/>
      <c r="I58" s="5"/>
      <c r="J58" s="5"/>
      <c r="K58" s="5"/>
      <c r="L58" s="5"/>
      <c r="M58" s="5"/>
      <c r="N58" s="5"/>
      <c r="O58" s="5"/>
    </row>
    <row r="59" spans="1:15" x14ac:dyDescent="0.3">
      <c r="A59" s="5"/>
      <c r="B59" s="5"/>
      <c r="C59" s="5"/>
      <c r="D59" s="5"/>
      <c r="E59" s="5"/>
      <c r="F59" s="5"/>
      <c r="G59" s="5"/>
      <c r="H59" s="5"/>
      <c r="I59" s="5"/>
      <c r="J59" s="5"/>
      <c r="K59" s="5"/>
      <c r="L59" s="5"/>
      <c r="M59" s="5"/>
      <c r="N59" s="5"/>
      <c r="O59" s="5"/>
    </row>
    <row r="60" spans="1:15" x14ac:dyDescent="0.3">
      <c r="A60" s="5"/>
      <c r="B60" s="5"/>
      <c r="C60" s="5"/>
      <c r="D60" s="5"/>
      <c r="E60" s="5"/>
      <c r="F60" s="5"/>
      <c r="G60" s="5"/>
      <c r="H60" s="5"/>
      <c r="I60" s="5"/>
      <c r="J60" s="5"/>
      <c r="K60" s="5"/>
      <c r="L60" s="5"/>
      <c r="M60" s="5"/>
      <c r="N60" s="5"/>
      <c r="O60" s="5"/>
    </row>
    <row r="61" spans="1:15" x14ac:dyDescent="0.3">
      <c r="A61" s="5"/>
      <c r="B61" s="5"/>
      <c r="C61" s="5"/>
      <c r="D61" s="5"/>
      <c r="E61" s="5"/>
      <c r="F61" s="5"/>
      <c r="G61" s="5"/>
      <c r="H61" s="5"/>
      <c r="I61" s="5"/>
      <c r="J61" s="5"/>
      <c r="K61" s="5"/>
      <c r="L61" s="5"/>
      <c r="M61" s="5"/>
      <c r="N61" s="5"/>
      <c r="O61" s="5"/>
    </row>
    <row r="62" spans="1:15" x14ac:dyDescent="0.3">
      <c r="A62" s="5"/>
      <c r="B62" s="5"/>
      <c r="C62" s="5"/>
      <c r="D62" s="5"/>
      <c r="E62" s="5"/>
      <c r="F62" s="5"/>
      <c r="G62" s="5"/>
      <c r="H62" s="5"/>
      <c r="I62" s="5"/>
      <c r="J62" s="5"/>
      <c r="K62" s="5"/>
      <c r="L62" s="5"/>
      <c r="M62" s="5"/>
      <c r="N62" s="5"/>
      <c r="O62" s="5"/>
    </row>
    <row r="63" spans="1:15" x14ac:dyDescent="0.3">
      <c r="A63" s="5"/>
      <c r="B63" s="5"/>
      <c r="C63" s="5"/>
      <c r="D63" s="5"/>
      <c r="E63" s="5"/>
      <c r="F63" s="5"/>
      <c r="G63" s="5"/>
      <c r="H63" s="5"/>
      <c r="I63" s="5"/>
      <c r="J63" s="5"/>
      <c r="K63" s="5"/>
      <c r="L63" s="5"/>
      <c r="M63" s="5"/>
      <c r="N63" s="5"/>
      <c r="O63" s="5"/>
    </row>
    <row r="64" spans="1:15" x14ac:dyDescent="0.3">
      <c r="A64" s="5"/>
      <c r="B64" s="5"/>
      <c r="C64" s="5"/>
      <c r="D64" s="5"/>
      <c r="E64" s="5"/>
      <c r="F64" s="5"/>
      <c r="G64" s="5"/>
      <c r="H64" s="5"/>
      <c r="I64" s="5"/>
      <c r="J64" s="5"/>
      <c r="K64" s="5"/>
      <c r="L64" s="5"/>
      <c r="M64" s="5"/>
      <c r="N64" s="5"/>
      <c r="O64" s="5"/>
    </row>
    <row r="65" spans="1:15" x14ac:dyDescent="0.3">
      <c r="A65" s="5"/>
      <c r="B65" s="5"/>
      <c r="C65" s="5"/>
      <c r="D65" s="5"/>
      <c r="E65" s="5"/>
      <c r="F65" s="5"/>
      <c r="G65" s="5"/>
      <c r="H65" s="5"/>
      <c r="I65" s="5"/>
      <c r="J65" s="5"/>
      <c r="K65" s="5"/>
      <c r="L65" s="5"/>
      <c r="M65" s="5"/>
      <c r="N65" s="5"/>
      <c r="O65" s="5"/>
    </row>
    <row r="66" spans="1:15" x14ac:dyDescent="0.3">
      <c r="A66" s="5"/>
      <c r="B66" s="5"/>
      <c r="C66" s="5"/>
      <c r="D66" s="5"/>
      <c r="E66" s="5"/>
      <c r="F66" s="5"/>
      <c r="G66" s="5"/>
      <c r="H66" s="5"/>
      <c r="I66" s="5"/>
      <c r="J66" s="5"/>
      <c r="K66" s="5"/>
      <c r="L66" s="5"/>
      <c r="M66" s="5"/>
      <c r="N66" s="5"/>
      <c r="O66" s="5"/>
    </row>
    <row r="67" spans="1:15" x14ac:dyDescent="0.3">
      <c r="A67" s="5"/>
      <c r="B67" s="5"/>
      <c r="C67" s="5"/>
      <c r="D67" s="5"/>
      <c r="E67" s="5"/>
      <c r="F67" s="5"/>
      <c r="G67" s="5"/>
      <c r="H67" s="5"/>
      <c r="I67" s="5"/>
      <c r="J67" s="5"/>
      <c r="K67" s="5"/>
      <c r="L67" s="5"/>
      <c r="M67" s="5"/>
      <c r="N67" s="5"/>
      <c r="O67" s="5"/>
    </row>
    <row r="68" spans="1:15" x14ac:dyDescent="0.3">
      <c r="A68" s="5"/>
      <c r="B68" s="5"/>
      <c r="C68" s="5"/>
      <c r="D68" s="5"/>
      <c r="E68" s="5"/>
      <c r="F68" s="5"/>
      <c r="G68" s="5"/>
      <c r="H68" s="5"/>
      <c r="I68" s="5"/>
      <c r="J68" s="5"/>
      <c r="K68" s="5"/>
      <c r="L68" s="5"/>
      <c r="M68" s="5"/>
      <c r="N68" s="5"/>
      <c r="O68" s="5"/>
    </row>
    <row r="69" spans="1:15" x14ac:dyDescent="0.3">
      <c r="A69" s="5"/>
      <c r="B69" s="5"/>
      <c r="C69" s="5"/>
      <c r="D69" s="5"/>
      <c r="E69" s="5"/>
      <c r="F69" s="5"/>
      <c r="G69" s="5"/>
      <c r="H69" s="5"/>
      <c r="I69" s="5"/>
      <c r="J69" s="5"/>
      <c r="K69" s="5"/>
      <c r="L69" s="5"/>
      <c r="M69" s="5"/>
      <c r="N69" s="5"/>
      <c r="O69" s="5"/>
    </row>
    <row r="70" spans="1:15" x14ac:dyDescent="0.3">
      <c r="O70" s="5"/>
    </row>
    <row r="71" spans="1:15" x14ac:dyDescent="0.3">
      <c r="O71" s="5"/>
    </row>
    <row r="72" spans="1:15" x14ac:dyDescent="0.3">
      <c r="O72" s="5"/>
    </row>
    <row r="73" spans="1:15" x14ac:dyDescent="0.3">
      <c r="O73" s="5"/>
    </row>
    <row r="74" spans="1:15" x14ac:dyDescent="0.3">
      <c r="O74" s="5"/>
    </row>
    <row r="75" spans="1:15" x14ac:dyDescent="0.3">
      <c r="O75" s="5"/>
    </row>
    <row r="76" spans="1:15" x14ac:dyDescent="0.3">
      <c r="O76" s="5"/>
    </row>
    <row r="77" spans="1:15" x14ac:dyDescent="0.3">
      <c r="O77" s="5"/>
    </row>
    <row r="78" spans="1:15" x14ac:dyDescent="0.3">
      <c r="O78" s="5"/>
    </row>
    <row r="79" spans="1:15" x14ac:dyDescent="0.3">
      <c r="O79" s="5"/>
    </row>
    <row r="80" spans="1:15" x14ac:dyDescent="0.3">
      <c r="O80" s="5"/>
    </row>
    <row r="81" spans="15:15" x14ac:dyDescent="0.3">
      <c r="O81" s="5"/>
    </row>
    <row r="82" spans="15:15" x14ac:dyDescent="0.3">
      <c r="O82" s="5"/>
    </row>
    <row r="83" spans="15:15" x14ac:dyDescent="0.3">
      <c r="O83" s="5"/>
    </row>
    <row r="84" spans="15:15" x14ac:dyDescent="0.3">
      <c r="O84" s="5"/>
    </row>
    <row r="85" spans="15:15" x14ac:dyDescent="0.3">
      <c r="O85" s="5"/>
    </row>
    <row r="86" spans="15:15" x14ac:dyDescent="0.3">
      <c r="O86" s="5"/>
    </row>
    <row r="87" spans="15:15" x14ac:dyDescent="0.3">
      <c r="O87" s="5"/>
    </row>
    <row r="88" spans="15:15" x14ac:dyDescent="0.3">
      <c r="O88" s="5"/>
    </row>
    <row r="89" spans="15:15" x14ac:dyDescent="0.3">
      <c r="O89" s="5"/>
    </row>
    <row r="90" spans="15:15" x14ac:dyDescent="0.3">
      <c r="O90" s="5"/>
    </row>
    <row r="91" spans="15:15" x14ac:dyDescent="0.3">
      <c r="O91" s="5"/>
    </row>
    <row r="92" spans="15:15" x14ac:dyDescent="0.3">
      <c r="O92" s="5"/>
    </row>
    <row r="93" spans="15:15" x14ac:dyDescent="0.3">
      <c r="O93" s="5"/>
    </row>
    <row r="94" spans="15:15" x14ac:dyDescent="0.3">
      <c r="O94" s="5"/>
    </row>
  </sheetData>
  <sheetProtection formatCells="0" formatColumns="0" formatRows="0" insertColumns="0" insertRows="0" insertHyperlinks="0" deleteColumns="0" deleteRows="0" selectLockedCells="1"/>
  <mergeCells count="15">
    <mergeCell ref="O4:O5"/>
    <mergeCell ref="B1:O2"/>
    <mergeCell ref="B5:C5"/>
    <mergeCell ref="B3:O3"/>
    <mergeCell ref="M4:M5"/>
    <mergeCell ref="N4:N5"/>
    <mergeCell ref="D4:D5"/>
    <mergeCell ref="E4:E5"/>
    <mergeCell ref="F4:F5"/>
    <mergeCell ref="G4:G5"/>
    <mergeCell ref="H4:H5"/>
    <mergeCell ref="I4:I5"/>
    <mergeCell ref="J4:J5"/>
    <mergeCell ref="L4:L5"/>
    <mergeCell ref="K4:K5"/>
  </mergeCells>
  <phoneticPr fontId="0" type="noConversion"/>
  <conditionalFormatting sqref="D21">
    <cfRule type="cellIs" dxfId="47" priority="1" stopIfTrue="1" operator="equal">
      <formula>"Medium"</formula>
    </cfRule>
    <cfRule type="cellIs" dxfId="46" priority="2" stopIfTrue="1" operator="equal">
      <formula>"Low"</formula>
    </cfRule>
    <cfRule type="cellIs" dxfId="45" priority="3" stopIfTrue="1" operator="equal">
      <formula>"High"</formula>
    </cfRule>
    <cfRule type="cellIs" dxfId="44" priority="4" stopIfTrue="1" operator="equal">
      <formula>"Low"</formula>
    </cfRule>
    <cfRule type="cellIs" dxfId="43" priority="5" stopIfTrue="1" operator="equal">
      <formula>"High"</formula>
    </cfRule>
    <cfRule type="cellIs" dxfId="42" priority="6" stopIfTrue="1" operator="equal">
      <formula>"Low"</formula>
    </cfRule>
    <cfRule type="cellIs" dxfId="41" priority="7" stopIfTrue="1" operator="equal">
      <formula>"High"</formula>
    </cfRule>
    <cfRule type="cellIs" dxfId="40" priority="8" stopIfTrue="1" operator="equal">
      <formula>"High"</formula>
    </cfRule>
    <cfRule type="cellIs" dxfId="39" priority="9" operator="equal">
      <formula>"Low"</formula>
    </cfRule>
    <cfRule type="cellIs" dxfId="38" priority="19" stopIfTrue="1" operator="equal">
      <formula>"Medium"</formula>
    </cfRule>
    <cfRule type="cellIs" dxfId="37" priority="20" stopIfTrue="1" operator="equal">
      <formula>"Low"</formula>
    </cfRule>
    <cfRule type="cellIs" dxfId="36" priority="21" stopIfTrue="1" operator="equal">
      <formula>"High"</formula>
    </cfRule>
    <cfRule type="cellIs" dxfId="35" priority="22" stopIfTrue="1" operator="equal">
      <formula>"Low"</formula>
    </cfRule>
    <cfRule type="cellIs" dxfId="34" priority="23" stopIfTrue="1" operator="equal">
      <formula>"High"</formula>
    </cfRule>
    <cfRule type="cellIs" dxfId="33" priority="24" stopIfTrue="1" operator="equal">
      <formula>"Low"</formula>
    </cfRule>
    <cfRule type="cellIs" dxfId="32" priority="25" stopIfTrue="1" operator="equal">
      <formula>"High"</formula>
    </cfRule>
    <cfRule type="cellIs" dxfId="31" priority="26" stopIfTrue="1" operator="equal">
      <formula>"High"</formula>
    </cfRule>
    <cfRule type="cellIs" dxfId="30" priority="27" operator="equal">
      <formula>"Low"</formula>
    </cfRule>
  </conditionalFormatting>
  <conditionalFormatting sqref="F21">
    <cfRule type="cellIs" dxfId="29" priority="10" stopIfTrue="1" operator="equal">
      <formula>"Medium"</formula>
    </cfRule>
    <cfRule type="cellIs" dxfId="28" priority="11" stopIfTrue="1" operator="equal">
      <formula>"Low"</formula>
    </cfRule>
    <cfRule type="cellIs" dxfId="27" priority="12" stopIfTrue="1" operator="equal">
      <formula>"High"</formula>
    </cfRule>
    <cfRule type="cellIs" dxfId="26" priority="13" stopIfTrue="1" operator="equal">
      <formula>"Low"</formula>
    </cfRule>
    <cfRule type="cellIs" dxfId="25" priority="14" stopIfTrue="1" operator="equal">
      <formula>"High"</formula>
    </cfRule>
    <cfRule type="cellIs" dxfId="24" priority="15" stopIfTrue="1" operator="equal">
      <formula>"Low"</formula>
    </cfRule>
    <cfRule type="cellIs" dxfId="23" priority="16" stopIfTrue="1" operator="equal">
      <formula>"High"</formula>
    </cfRule>
    <cfRule type="cellIs" dxfId="22" priority="17" stopIfTrue="1" operator="equal">
      <formula>"High"</formula>
    </cfRule>
    <cfRule type="cellIs" dxfId="21" priority="18" operator="equal">
      <formula>"Low"</formula>
    </cfRule>
    <cfRule type="cellIs" dxfId="20" priority="28" stopIfTrue="1" operator="equal">
      <formula>"M"</formula>
    </cfRule>
    <cfRule type="cellIs" dxfId="19" priority="29" stopIfTrue="1" operator="equal">
      <formula>"L"</formula>
    </cfRule>
    <cfRule type="cellIs" dxfId="18" priority="30" stopIfTrue="1" operator="equal">
      <formula>"H"</formula>
    </cfRule>
    <cfRule type="cellIs" dxfId="17" priority="31" stopIfTrue="1" operator="equal">
      <formula>"L"</formula>
    </cfRule>
    <cfRule type="cellIs" dxfId="16" priority="32" stopIfTrue="1" operator="equal">
      <formula>"H"</formula>
    </cfRule>
    <cfRule type="cellIs" dxfId="15" priority="33" stopIfTrue="1" operator="equal">
      <formula>"H"</formula>
    </cfRule>
    <cfRule type="cellIs" dxfId="14" priority="34" operator="equal">
      <formula>"L"</formula>
    </cfRule>
    <cfRule type="cellIs" dxfId="13" priority="35" stopIfTrue="1" operator="equal">
      <formula>"M"</formula>
    </cfRule>
    <cfRule type="cellIs" dxfId="12" priority="36" stopIfTrue="1" operator="equal">
      <formula>"L"</formula>
    </cfRule>
    <cfRule type="cellIs" dxfId="11" priority="37" stopIfTrue="1" operator="equal">
      <formula>"H"</formula>
    </cfRule>
    <cfRule type="cellIs" dxfId="10" priority="38" stopIfTrue="1" operator="equal">
      <formula>"L"</formula>
    </cfRule>
    <cfRule type="cellIs" dxfId="9" priority="39" stopIfTrue="1" operator="equal">
      <formula>"H"</formula>
    </cfRule>
    <cfRule type="cellIs" dxfId="8" priority="40" stopIfTrue="1" operator="equal">
      <formula>"H"</formula>
    </cfRule>
    <cfRule type="cellIs" dxfId="7" priority="41" operator="equal">
      <formula>"L"</formula>
    </cfRule>
    <cfRule type="cellIs" dxfId="6" priority="42" stopIfTrue="1" operator="equal">
      <formula>"M"</formula>
    </cfRule>
    <cfRule type="cellIs" dxfId="5" priority="43" stopIfTrue="1" operator="equal">
      <formula>"L"</formula>
    </cfRule>
    <cfRule type="cellIs" dxfId="4" priority="44" stopIfTrue="1" operator="equal">
      <formula>"H"</formula>
    </cfRule>
    <cfRule type="cellIs" dxfId="3" priority="47" stopIfTrue="1" operator="equal">
      <formula>"L"</formula>
    </cfRule>
    <cfRule type="cellIs" dxfId="2" priority="48" stopIfTrue="1" operator="equal">
      <formula>"H"</formula>
    </cfRule>
    <cfRule type="cellIs" dxfId="1" priority="49" stopIfTrue="1" operator="equal">
      <formula>"H"</formula>
    </cfRule>
    <cfRule type="cellIs" dxfId="0" priority="50" operator="equal">
      <formula>"L"</formula>
    </cfRule>
  </conditionalFormatting>
  <pageMargins left="0.27" right="0.23622047244094491" top="0.51181102362204722" bottom="0.51181102362204722" header="0.51181102362204722" footer="0.51181102362204722"/>
  <pageSetup paperSize="9" scale="62" orientation="landscape" horizontalDpi="4294967292" verticalDpi="0"/>
  <headerFooter alignWithMargins="0"/>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5584C5720BFF4EB3ED7F31EE38C0C4" ma:contentTypeVersion="13" ma:contentTypeDescription="Create a new document." ma:contentTypeScope="" ma:versionID="9ef73a36fe0c5018877b097dbfbb12e0">
  <xsd:schema xmlns:xsd="http://www.w3.org/2001/XMLSchema" xmlns:p="http://schemas.microsoft.com/office/2006/metadata/properties" xmlns:ns2="e161de4a-dd36-4628-98fb-3348dec7ad7d" xmlns:ns3="6e922dbc-a49d-499f-8e1b-bdae309448f1" targetNamespace="http://schemas.microsoft.com/office/2006/metadata/properties" ma:root="true" ma:fieldsID="20f9758350bfc1b92733e604a6c13274" ns2:_="" ns3:_="">
    <xsd:import namespace="e161de4a-dd36-4628-98fb-3348dec7ad7d"/>
    <xsd:import namespace="6e922dbc-a49d-499f-8e1b-bdae309448f1"/>
    <xsd:element name="properties">
      <xsd:complexType>
        <xsd:sequence>
          <xsd:element name="documentManagement">
            <xsd:complexType>
              <xsd:all>
                <xsd:element ref="ns2:Year" minOccurs="0"/>
                <xsd:element ref="ns3:DocumentType"/>
                <xsd:element ref="ns2:Document_x0020_sub_x002d_type"/>
                <xsd:element ref="ns2:Region" minOccurs="0"/>
                <xsd:element ref="ns2:Language" minOccurs="0"/>
                <xsd:element ref="ns2:Category" minOccurs="0"/>
              </xsd:all>
            </xsd:complexType>
          </xsd:element>
        </xsd:sequence>
      </xsd:complexType>
    </xsd:element>
  </xsd:schema>
  <xsd:schema xmlns:xsd="http://www.w3.org/2001/XMLSchema" xmlns:dms="http://schemas.microsoft.com/office/2006/documentManagement/types" targetNamespace="e161de4a-dd36-4628-98fb-3348dec7ad7d" elementFormDefault="qualified">
    <xsd:import namespace="http://schemas.microsoft.com/office/2006/documentManagement/types"/>
    <xsd:element name="Year" ma:index="2" nillable="true" ma:displayName="Year" ma:default="2009" ma:format="Dropdown" ma:internalName="Year">
      <xsd:simpleType>
        <xsd:restriction base="dms:Choice">
          <xsd:enumeration value="2005"/>
          <xsd:enumeration value="2006"/>
          <xsd:enumeration value="2007"/>
          <xsd:enumeration value="2008"/>
          <xsd:enumeration value="2009"/>
          <xsd:enumeration value="2010"/>
          <xsd:enumeration value="2011"/>
        </xsd:restriction>
      </xsd:simpleType>
    </xsd:element>
    <xsd:element name="Document_x0020_sub_x002d_type" ma:index="4" ma:displayName="Document sub-type" ma:internalName="Document_x0020_sub_x002d_type">
      <xsd:simpleType>
        <xsd:restriction base="dms:Text">
          <xsd:maxLength value="255"/>
        </xsd:restriction>
      </xsd:simpleType>
    </xsd:element>
    <xsd:element name="Region" ma:index="5" nillable="true" ma:displayName="Region" ma:format="Dropdown" ma:internalName="Region">
      <xsd:simpleType>
        <xsd:restriction base="dms:Choice">
          <xsd:enumeration value="Asia"/>
          <xsd:enumeration value="Americas"/>
          <xsd:enumeration value="East and Southern Africa"/>
          <xsd:enumeration value="West Africa"/>
          <xsd:enumeration value="National Organisations"/>
          <xsd:enumeration value="IH"/>
          <xsd:enumeration value="Global"/>
        </xsd:restriction>
      </xsd:simpleType>
    </xsd:element>
    <xsd:element name="Language" ma:index="6" nillable="true" ma:displayName="Language" ma:default="English" ma:format="Dropdown" ma:internalName="Language">
      <xsd:simpleType>
        <xsd:restriction base="dms:Choice">
          <xsd:enumeration value="English"/>
          <xsd:enumeration value="French"/>
          <xsd:enumeration value="Spanish"/>
        </xsd:restriction>
      </xsd:simpleType>
    </xsd:element>
    <xsd:element name="Category" ma:index="7" nillable="true" ma:displayName="Category" ma:default="Child protection" ma:format="Dropdown" ma:internalName="Category">
      <xsd:simpleType>
        <xsd:restriction base="dms:Choice">
          <xsd:enumeration value="Child protection"/>
          <xsd:enumeration value="Child participation"/>
          <xsd:enumeration value="Disaster management"/>
          <xsd:enumeration value="Child protection"/>
          <xsd:enumeration value="Child participation"/>
          <xsd:enumeration value="Disaster management"/>
          <xsd:enumeration value="Economic security"/>
          <xsd:enumeration value="Education"/>
          <xsd:enumeration value="Health"/>
          <xsd:enumeration value="Sexual reproductive health"/>
          <xsd:enumeration value="Water and sanitation"/>
        </xsd:restriction>
      </xsd:simpleType>
    </xsd:element>
  </xsd:schema>
  <xsd:schema xmlns:xsd="http://www.w3.org/2001/XMLSchema" xmlns:dms="http://schemas.microsoft.com/office/2006/documentManagement/types" targetNamespace="6e922dbc-a49d-499f-8e1b-bdae309448f1" elementFormDefault="qualified">
    <xsd:import namespace="http://schemas.microsoft.com/office/2006/documentManagement/types"/>
    <xsd:element name="DocumentType" ma:index="3" ma:displayName="Document Type" ma:format="Dropdown" ma:internalName="DocumentType">
      <xsd:simpleType>
        <xsd:restriction base="dms:Choice">
          <xsd:enumeration value="FAQ"/>
          <xsd:enumeration value="Manual"/>
          <xsd:enumeration value="Guidelines"/>
          <xsd:enumeration value="Form"/>
          <xsd:enumeration value="Report"/>
          <xsd:enumeration value="Standards"/>
          <xsd:enumeration value="Monitoring &amp; Evalutation"/>
          <xsd:enumeration value="Policy"/>
          <xsd:enumeration value="Strateg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ma:readOnly="true"/>
        <xsd:element ref="dc:title" minOccurs="0" maxOccurs="1" ma:index="1"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ategory xmlns="e161de4a-dd36-4628-98fb-3348dec7ad7d">Child protection</Category>
    <DocumentType xmlns="6e922dbc-a49d-499f-8e1b-bdae309448f1">Monitoring &amp; Evalutation</DocumentType>
    <Year xmlns="e161de4a-dd36-4628-98fb-3348dec7ad7d">2010</Year>
    <Region xmlns="e161de4a-dd36-4628-98fb-3348dec7ad7d">Global</Region>
    <Document_x0020_sub_x002d_type xmlns="e161de4a-dd36-4628-98fb-3348dec7ad7d">Tool</Document_x0020_sub_x002d_type>
    <Language xmlns="e161de4a-dd36-4628-98fb-3348dec7ad7d">English</Languag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EC488B-9374-4E22-B68D-057CF6088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61de4a-dd36-4628-98fb-3348dec7ad7d"/>
    <ds:schemaRef ds:uri="6e922dbc-a49d-499f-8e1b-bdae309448f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6A5F872-478A-4FE6-B961-64D6ABA18E66}">
  <ds:schemaRefs>
    <ds:schemaRef ds:uri="http://schemas.microsoft.com/office/2006/documentManagement/types"/>
    <ds:schemaRef ds:uri="e161de4a-dd36-4628-98fb-3348dec7ad7d"/>
    <ds:schemaRef ds:uri="http://purl.org/dc/elements/1.1/"/>
    <ds:schemaRef ds:uri="6e922dbc-a49d-499f-8e1b-bdae309448f1"/>
    <ds:schemaRef ds:uri="http://schemas.openxmlformats.org/package/2006/metadata/core-properties"/>
    <ds:schemaRef ds:uri="http://purl.org/dc/dcmityp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231F1E9-11D1-424C-9F1F-73C6A24635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CPP Risk Profile</vt:lpstr>
      <vt:lpstr>   Summary   </vt:lpstr>
      <vt:lpstr>Standard 1 Setting Policy</vt:lpstr>
      <vt:lpstr>Standard 2 Organising Staff</vt:lpstr>
      <vt:lpstr>Standard 3 Planning &amp; Implement</vt:lpstr>
      <vt:lpstr>Standard 4 Monitoring &amp; Review</vt:lpstr>
      <vt:lpstr>'   Summary   '!Print_Area</vt:lpstr>
      <vt:lpstr>'CPP Risk Profile'!Print_Area</vt:lpstr>
      <vt:lpstr>'Standard 1 Setting Policy'!Print_Area</vt:lpstr>
      <vt:lpstr>'Standard 2 Organising Staff'!Print_Area</vt:lpstr>
      <vt:lpstr>'Standard 3 Planning &amp; Implement'!Print_Area</vt:lpstr>
      <vt:lpstr>'Standard 4 Monitoring &amp; Review'!Print_Area</vt:lpstr>
    </vt:vector>
  </TitlesOfParts>
  <Company>KCS Coalition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Carter</dc:creator>
  <cp:lastModifiedBy>Alexander Dressler</cp:lastModifiedBy>
  <cp:lastPrinted>2012-07-31T08:42:27Z</cp:lastPrinted>
  <dcterms:created xsi:type="dcterms:W3CDTF">2007-03-23T15:22:52Z</dcterms:created>
  <dcterms:modified xsi:type="dcterms:W3CDTF">2023-10-12T07:28:21Z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14900.0000000000</vt:lpwstr>
  </property>
</Properties>
</file>